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Fatima\Certification documents\Blank\"/>
    </mc:Choice>
  </mc:AlternateContent>
  <bookViews>
    <workbookView xWindow="0" yWindow="0" windowWidth="19200" windowHeight="6615" tabRatio="857" activeTab="2"/>
  </bookViews>
  <sheets>
    <sheet name="Təlimatlar_AZ" sheetId="13" r:id="rId1"/>
    <sheet name="Numune" sheetId="17" r:id="rId2"/>
    <sheet name="Namizədin qiymətləri_AZ" sheetId="20" r:id="rId3"/>
  </sheets>
  <definedNames>
    <definedName name="_xlnm.Print_Area" localSheetId="2">'Namizədin qiymətləri_AZ'!$B$2:$J$54</definedName>
    <definedName name="_xlnm.Print_Area" localSheetId="1">Numune!$B$2:$J$57</definedName>
    <definedName name="_xlnm.Print_Area" localSheetId="0">Təlimatlar_AZ!$A$1:$D$23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1" i="20" l="1"/>
  <c r="E92" i="20" s="1"/>
  <c r="D50" i="20"/>
  <c r="E50" i="20"/>
  <c r="E49" i="20"/>
  <c r="D49" i="20"/>
  <c r="E48" i="20"/>
  <c r="D48" i="20"/>
  <c r="E47" i="20"/>
  <c r="D47" i="20"/>
  <c r="M31" i="20"/>
  <c r="M32" i="20" s="1"/>
  <c r="B31" i="20"/>
  <c r="B30" i="20"/>
  <c r="M18" i="20"/>
  <c r="M19" i="20" s="1"/>
  <c r="B18" i="20"/>
  <c r="B17" i="20"/>
  <c r="M10" i="20"/>
  <c r="M11" i="20"/>
  <c r="B11" i="20" s="1"/>
  <c r="M12" i="20"/>
  <c r="M13" i="20" s="1"/>
  <c r="B10" i="20"/>
  <c r="B9" i="20"/>
  <c r="J3" i="20"/>
  <c r="J3" i="17"/>
  <c r="B57" i="17"/>
  <c r="D51" i="17"/>
  <c r="G51" i="17" s="1"/>
  <c r="E51" i="17"/>
  <c r="E50" i="17"/>
  <c r="D50" i="17"/>
  <c r="E49" i="17"/>
  <c r="D49" i="17"/>
  <c r="E48" i="17"/>
  <c r="D48" i="17"/>
  <c r="E44" i="17"/>
  <c r="D44" i="17"/>
  <c r="M18" i="17"/>
  <c r="M19" i="17"/>
  <c r="M20" i="17"/>
  <c r="M21" i="17"/>
  <c r="M22" i="17" s="1"/>
  <c r="M10" i="17"/>
  <c r="M11" i="17" s="1"/>
  <c r="E98" i="17"/>
  <c r="B43" i="17" s="1"/>
  <c r="E99" i="17"/>
  <c r="M31" i="17"/>
  <c r="M32" i="17" s="1"/>
  <c r="C43" i="17"/>
  <c r="C31" i="17"/>
  <c r="C30" i="17"/>
  <c r="B30" i="17"/>
  <c r="B20" i="17"/>
  <c r="B19" i="17"/>
  <c r="B18" i="17"/>
  <c r="B17" i="17"/>
  <c r="B9" i="17"/>
  <c r="D5" i="17"/>
  <c r="B11" i="17" l="1"/>
  <c r="M12" i="17"/>
  <c r="E14" i="20"/>
  <c r="D14" i="20"/>
  <c r="B13" i="20"/>
  <c r="B32" i="20"/>
  <c r="M33" i="20"/>
  <c r="M33" i="17"/>
  <c r="B32" i="17"/>
  <c r="B22" i="17"/>
  <c r="M23" i="17"/>
  <c r="M20" i="20"/>
  <c r="B19" i="20"/>
  <c r="B21" i="17"/>
  <c r="B31" i="17"/>
  <c r="B10" i="17"/>
  <c r="B12" i="20"/>
  <c r="B20" i="20" l="1"/>
  <c r="M21" i="20"/>
  <c r="M34" i="17"/>
  <c r="B33" i="17"/>
  <c r="B23" i="17"/>
  <c r="M24" i="17"/>
  <c r="B33" i="20"/>
  <c r="M34" i="20"/>
  <c r="B12" i="17"/>
  <c r="M13" i="17"/>
  <c r="M35" i="20" l="1"/>
  <c r="B34" i="20"/>
  <c r="M35" i="17"/>
  <c r="B34" i="17"/>
  <c r="D14" i="17"/>
  <c r="B13" i="17"/>
  <c r="E14" i="17"/>
  <c r="B24" i="17"/>
  <c r="M25" i="17"/>
  <c r="M22" i="20"/>
  <c r="B21" i="20"/>
  <c r="M36" i="20" l="1"/>
  <c r="B35" i="20"/>
  <c r="M36" i="17"/>
  <c r="B35" i="17"/>
  <c r="M23" i="20"/>
  <c r="B22" i="20"/>
  <c r="M26" i="17"/>
  <c r="B25" i="17"/>
  <c r="M24" i="20" l="1"/>
  <c r="B23" i="20"/>
  <c r="B36" i="20"/>
  <c r="M37" i="20"/>
  <c r="E27" i="17"/>
  <c r="D27" i="17"/>
  <c r="B26" i="17"/>
  <c r="M37" i="17"/>
  <c r="B36" i="17"/>
  <c r="B24" i="20" l="1"/>
  <c r="M25" i="20"/>
  <c r="M38" i="17"/>
  <c r="B37" i="17"/>
  <c r="B37" i="20"/>
  <c r="M38" i="20"/>
  <c r="B38" i="17" l="1"/>
  <c r="M39" i="17"/>
  <c r="M39" i="20"/>
  <c r="B38" i="20"/>
  <c r="M26" i="20"/>
  <c r="B25" i="20"/>
  <c r="E27" i="20" l="1"/>
  <c r="D27" i="20"/>
  <c r="B26" i="20"/>
  <c r="M40" i="20"/>
  <c r="B39" i="20"/>
  <c r="M40" i="17"/>
  <c r="B39" i="17"/>
  <c r="B40" i="20" l="1"/>
  <c r="M41" i="20"/>
  <c r="M42" i="20" s="1"/>
  <c r="B42" i="20" s="1"/>
  <c r="M41" i="17"/>
  <c r="B40" i="17"/>
  <c r="B41" i="17" l="1"/>
  <c r="M42" i="17"/>
  <c r="B42" i="17" s="1"/>
</calcChain>
</file>

<file path=xl/sharedStrings.xml><?xml version="1.0" encoding="utf-8"?>
<sst xmlns="http://schemas.openxmlformats.org/spreadsheetml/2006/main" count="142" uniqueCount="128">
  <si>
    <t>Reserved for CB logo</t>
  </si>
  <si>
    <t>Level:</t>
  </si>
  <si>
    <t>Summary</t>
  </si>
  <si>
    <t>Perspective Competence Elements</t>
  </si>
  <si>
    <t>Personal Competence Elements</t>
  </si>
  <si>
    <t>Practice Competence Elements</t>
  </si>
  <si>
    <t>Note: Self-Assessment scores are for information only</t>
  </si>
  <si>
    <t>Josiah L. Carberry</t>
  </si>
  <si>
    <t>Domain:</t>
  </si>
  <si>
    <t xml:space="preserve"> Strategy</t>
  </si>
  <si>
    <t xml:space="preserve"> Governance, structures and processes</t>
  </si>
  <si>
    <t xml:space="preserve"> Compliance, standards and regulations</t>
  </si>
  <si>
    <t xml:space="preserve"> Power and interest</t>
  </si>
  <si>
    <t xml:space="preserve"> Culture and values</t>
  </si>
  <si>
    <t xml:space="preserve"> Self-reflection and self-management</t>
  </si>
  <si>
    <t xml:space="preserve"> Personal integrity and reliability</t>
  </si>
  <si>
    <t xml:space="preserve"> Personal communication</t>
  </si>
  <si>
    <t xml:space="preserve"> Relations and engagement</t>
  </si>
  <si>
    <t xml:space="preserve"> Leadership</t>
  </si>
  <si>
    <t xml:space="preserve"> Teamwork</t>
  </si>
  <si>
    <t xml:space="preserve"> Conflict and crisis</t>
  </si>
  <si>
    <t xml:space="preserve"> Resourcefulness</t>
  </si>
  <si>
    <t xml:space="preserve"> Negotiation</t>
  </si>
  <si>
    <t xml:space="preserve"> Results orientation</t>
  </si>
  <si>
    <t xml:space="preserve"> Scope</t>
  </si>
  <si>
    <t xml:space="preserve"> Time</t>
  </si>
  <si>
    <t xml:space="preserve"> Organization and information</t>
  </si>
  <si>
    <t xml:space="preserve"> Quality</t>
  </si>
  <si>
    <t xml:space="preserve"> Finance</t>
  </si>
  <si>
    <t xml:space="preserve"> Resources</t>
  </si>
  <si>
    <t xml:space="preserve"> Procurement</t>
  </si>
  <si>
    <t xml:space="preserve"> Plan and control</t>
  </si>
  <si>
    <t xml:space="preserve"> Risk and opportunity</t>
  </si>
  <si>
    <t xml:space="preserve"> Stakeholders</t>
  </si>
  <si>
    <t xml:space="preserve"> Change and transformation</t>
  </si>
  <si>
    <t xml:space="preserve">  Notes, comments, evidence (optional; for candidate use)</t>
  </si>
  <si>
    <t>Skills and
Abilities
(A, B, C)</t>
  </si>
  <si>
    <t>Competence Elements</t>
  </si>
  <si>
    <t>Project</t>
  </si>
  <si>
    <t>Prefix for ICB references</t>
  </si>
  <si>
    <t>Number of ICB elements for this domain</t>
  </si>
  <si>
    <t>Text for D5</t>
  </si>
  <si>
    <t>I can provide clear and convincing evidence of my knowledge about this competence element.</t>
  </si>
  <si>
    <t xml:space="preserve">Number green:  </t>
  </si>
  <si>
    <t>Green</t>
  </si>
  <si>
    <t>Amber</t>
  </si>
  <si>
    <t>Red</t>
  </si>
  <si>
    <t>Blank</t>
  </si>
  <si>
    <t>I can provide clear and convincing evidence of my skills and abilities for this competence element in a project of sufficient complexity for the level I am applying for.</t>
  </si>
  <si>
    <t>I can provide clear and convincing evidence of my skills and abilities for this competence element in a programme of sufficient complexity for the level I am applying for.</t>
  </si>
  <si>
    <t>I can provide clear and convincing evidence of my skills and abilities for this competence element in a portfolio of sufficient complexity for the level I am applying for.</t>
  </si>
  <si>
    <t>Knowledge
(All Levels)</t>
  </si>
  <si>
    <t>1 = No or unlikely;  2 = Possibly or probably;  3 = Very likely or definitely</t>
  </si>
  <si>
    <t>Özünü qiymətləndirmə</t>
  </si>
  <si>
    <t>Bütün dərəcələr, Bütün sahələr</t>
  </si>
  <si>
    <t>Kompetensiya elementləri</t>
  </si>
  <si>
    <t xml:space="preserve"> Strategiya</t>
  </si>
  <si>
    <t xml:space="preserve"> Rəhbərlik, strukturlar və proseslər </t>
  </si>
  <si>
    <t>Hakimiyyət və maraq</t>
  </si>
  <si>
    <t>Mədəniyyət və dəyərlər</t>
  </si>
  <si>
    <t>Uyğunluqlar, standartlar və qaydalar</t>
  </si>
  <si>
    <t>Şəxsi bütövlük və etibarlıq</t>
  </si>
  <si>
    <t xml:space="preserve"> Özünü-refleksiya(əks etdirmə)
və özünü idarəetmə)</t>
  </si>
  <si>
    <t>Şəxsi ünsiyyət</t>
  </si>
  <si>
    <t>Münasibətlər və qarşılıqlı fəaliyyət</t>
  </si>
  <si>
    <t>Liderlik</t>
  </si>
  <si>
    <t>Komanda işi</t>
  </si>
  <si>
    <t>Münaqişələr və böhranlar</t>
  </si>
  <si>
    <t>İxtiraçılıq</t>
  </si>
  <si>
    <t>Nəticəyönümlülük</t>
  </si>
  <si>
    <t xml:space="preserve"> Danışıqlar</t>
  </si>
  <si>
    <t>Layihənin dizayni (layihələşdirməsi)</t>
  </si>
  <si>
    <t>Vaxt</t>
  </si>
  <si>
    <t>Təşkilat və məlumat</t>
  </si>
  <si>
    <t>Keyfiyyət</t>
  </si>
  <si>
    <t>Maliyyə</t>
  </si>
  <si>
    <t>Resurslar</t>
  </si>
  <si>
    <t>Satınalma</t>
  </si>
  <si>
    <t>Plan və nəzarət</t>
  </si>
  <si>
    <t>Risk və imkanlar</t>
  </si>
  <si>
    <t>Steykholderlər (marağı olan tərəflər)</t>
  </si>
  <si>
    <t>Dəyişikliklər və çevirmələr</t>
  </si>
  <si>
    <t>Tələblər və məqsədlər</t>
  </si>
  <si>
    <t>Layihənin məzmunu (əhatə dairəsi)</t>
  </si>
  <si>
    <t>Namizədin Adı:</t>
  </si>
  <si>
    <t>Dərəcə:</t>
  </si>
  <si>
    <t>Çap etdiyinizdən əvvəl, 
ətraf mühit barədə fikirləşin</t>
  </si>
  <si>
    <t>Çap etdiyinizdən əvvəl, ətraf mühit barədə fikirləşin</t>
  </si>
  <si>
    <t xml:space="preserve"> Qeydlər, şərhlər, subut (namizədin istəyi ilə doldurulur)</t>
  </si>
  <si>
    <t>Toplusu</t>
  </si>
  <si>
    <t>Yaşıl (3)</t>
  </si>
  <si>
    <t>Qırmızı (1)</t>
  </si>
  <si>
    <t>Boş</t>
  </si>
  <si>
    <t>1.  Ümumi məlumat</t>
  </si>
  <si>
    <t>Sual və ya problem var mı?</t>
  </si>
  <si>
    <t>Bu formaya aid sualınız varsa, AzPMA-ya müraciyyət edin.</t>
  </si>
  <si>
    <t>[info@ipma.az]</t>
  </si>
  <si>
    <t>2.  Təlimatlar</t>
  </si>
  <si>
    <t>Dərəcələr A, B, C</t>
  </si>
  <si>
    <t>Dərəcə D</t>
  </si>
  <si>
    <r>
      <t xml:space="preserve">Qiymətləri ancaq </t>
    </r>
    <r>
      <rPr>
        <sz val="10"/>
        <color theme="9" tint="-0.249977111117893"/>
        <rFont val="Arial"/>
      </rPr>
      <t>Bilik</t>
    </r>
    <r>
      <rPr>
        <sz val="10"/>
        <color theme="1"/>
        <rFont val="Arial"/>
      </rPr>
      <t xml:space="preserve"> sütununa daxil edin</t>
    </r>
  </si>
  <si>
    <r>
      <t xml:space="preserve">Qiymətləri </t>
    </r>
    <r>
      <rPr>
        <sz val="10"/>
        <color rgb="FFFF0000"/>
        <rFont val="Arial"/>
        <family val="2"/>
        <charset val="204"/>
      </rPr>
      <t>Bilik</t>
    </r>
    <r>
      <rPr>
        <sz val="10"/>
        <color theme="1"/>
        <rFont val="Arial"/>
      </rPr>
      <t xml:space="preserve"> və </t>
    </r>
    <r>
      <rPr>
        <sz val="10"/>
        <color rgb="FFFF0000"/>
        <rFont val="Arial"/>
        <family val="2"/>
        <charset val="204"/>
      </rPr>
      <t xml:space="preserve">Səriştə və Bacarıq </t>
    </r>
    <r>
      <rPr>
        <sz val="10"/>
        <rFont val="Arial"/>
        <family val="2"/>
        <charset val="204"/>
      </rPr>
      <t>sütunlarına daxil edin</t>
    </r>
  </si>
  <si>
    <t>Ad və Dərəcə</t>
  </si>
  <si>
    <r>
      <rPr>
        <sz val="10"/>
        <color rgb="FFFF0000"/>
        <rFont val="Arial"/>
        <family val="2"/>
        <charset val="204"/>
      </rPr>
      <t>Namizədin qiymətləri</t>
    </r>
    <r>
      <rPr>
        <sz val="10"/>
        <color theme="1"/>
        <rFont val="Arial"/>
        <family val="2"/>
        <charset val="204"/>
      </rPr>
      <t xml:space="preserve"> səhifəsinin yuxarısına, adınızı və dərəcəsini (A, B, C, D) daxil edin</t>
    </r>
  </si>
  <si>
    <t xml:space="preserve">Tətbiq olunan domeni (Layihə, proqram, Portfolio), açılan menyudan seçin </t>
  </si>
  <si>
    <t>Qiymətləndirmə</t>
  </si>
  <si>
    <t>Sübut</t>
  </si>
  <si>
    <t>Qeydlər, şərhlər, sübutlar</t>
  </si>
  <si>
    <r>
      <t xml:space="preserve">Özünü - Qiymətləndirmə
</t>
    </r>
    <r>
      <rPr>
        <b/>
        <i/>
        <sz val="14"/>
        <color theme="3"/>
        <rFont val="Arial"/>
      </rPr>
      <t>Bütün dərəcələr, Bütün sahələr</t>
    </r>
  </si>
  <si>
    <t>Özünü - Qiymətləndirmə</t>
  </si>
  <si>
    <t>versiya 1.0</t>
  </si>
  <si>
    <t>Domen (sahə)</t>
  </si>
  <si>
    <t xml:space="preserve">"Mən, tətbiq olunan dərəcə üçün, kifayyət qədər mürəkkəbli layihədə, bu kompetensiya elementi üçün, səriştələrimin və bacarıqlarımın, aydın və  inandırıcı sübutları təqdim edə bilərəm." </t>
  </si>
  <si>
    <t>"Namizədin Adı:" sahəsindən altda yerləşən, açıq bənövşəyi blokda özünü-qiymətləndirmə meyyarını təsvir edən bəyanət var. Məsələm, layihə sahəsi (domeni), B dərəcəsi üçün, bu bəyanət aşağıdakidır:</t>
  </si>
  <si>
    <t>Siz, bu bəyanətə, aşağıdakilar kimi, cavab verə bilərsiniz:
     1, əqər, cavabınız - "yox" və ya "az ehtimal ilə"
     2, əqər, cavabınız - "ola bilər" və ya "bəlkə də"
     3, əqər, cavabınız - "böyük ehtimal ilə" və ya "əlbətdə, şərtsiz"</t>
  </si>
  <si>
    <t>"Aydın və inandırıcı" subut odur ki:
•  Əsasən, həqiqətə daha yaxındır
•  Ələ aydındır ki, sübhə üçün yer qalmır
•  Məntiqli düşüncə üçün kifayyət qədər güclüdür</t>
  </si>
  <si>
    <t>Subut, yazılı (imtahan nəticələri, planlar, hesabatlar və s.) və ya şifahi (müsahibə)i ola bilər..</t>
  </si>
  <si>
    <r>
      <rPr>
        <sz val="10"/>
        <color rgb="FFFF0000"/>
        <rFont val="Arial"/>
        <family val="2"/>
        <charset val="204"/>
      </rPr>
      <t xml:space="preserve">"Qeydlər, şərhlər və sübutlar" </t>
    </r>
    <r>
      <rPr>
        <sz val="10"/>
        <rFont val="Arial"/>
        <family val="2"/>
        <charset val="204"/>
      </rPr>
      <t>sütunu, sizin istifadəniz üçüdür. Bu sütunu, çox zaman, sübut mənbələrini qeyd etməsi üçün istifadə olunur. Amma, o boş qalada bilər.</t>
    </r>
  </si>
  <si>
    <t>1 = Yox və ya az ehtimallı;  2 =  Ola bilər;  3 = Çox ehtimallı və ya əlbətdə</t>
  </si>
  <si>
    <t>Qeyd: Özünü qiymətləndirmə ancaq məlumat üçündür</t>
  </si>
  <si>
    <t>Boz (2)</t>
  </si>
  <si>
    <r>
      <rPr>
        <b/>
        <sz val="12"/>
        <color rgb="FFFF0000"/>
        <rFont val="Arial"/>
        <family val="2"/>
        <charset val="204"/>
      </rPr>
      <t>Bilik</t>
    </r>
    <r>
      <rPr>
        <b/>
        <sz val="12"/>
        <color theme="1"/>
        <rFont val="Arial"/>
        <family val="2"/>
      </rPr>
      <t xml:space="preserve">
(Bütün dərəcələr)</t>
    </r>
  </si>
  <si>
    <r>
      <rPr>
        <b/>
        <sz val="12"/>
        <color rgb="FFFF0000"/>
        <rFont val="Arial"/>
        <family val="2"/>
        <charset val="204"/>
      </rPr>
      <t>Səriştələr və bacarıqlar</t>
    </r>
    <r>
      <rPr>
        <b/>
        <sz val="12"/>
        <color theme="1"/>
        <rFont val="Arial"/>
        <family val="2"/>
      </rPr>
      <t xml:space="preserve">
(A, B, C)</t>
    </r>
  </si>
  <si>
    <t>Sahə:</t>
  </si>
  <si>
    <t xml:space="preserve">Mən göstərilən dərəcə və sahə üçün, aşağıdaki kompetensiyalar üzrə şəriştələrin və bacarıqların sübutunu təmin edə bilərəm </t>
  </si>
  <si>
    <t>C</t>
  </si>
  <si>
    <t>NUMUNE</t>
  </si>
  <si>
    <t>5.5.12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</si>
</sst>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3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Arial"/>
    </font>
    <font>
      <i/>
      <sz val="11"/>
      <color theme="1"/>
      <name val="Arial"/>
    </font>
    <font>
      <b/>
      <sz val="16"/>
      <name val="Arial"/>
    </font>
    <font>
      <b/>
      <sz val="14"/>
      <name val="Arial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b/>
      <sz val="18"/>
      <name val="Arial"/>
    </font>
    <font>
      <b/>
      <sz val="10"/>
      <color theme="1"/>
      <name val="Arial"/>
    </font>
    <font>
      <sz val="8"/>
      <name val="Calibri"/>
      <family val="2"/>
    </font>
    <font>
      <b/>
      <i/>
      <sz val="11"/>
      <color rgb="FF008000"/>
      <name val="Arial"/>
    </font>
    <font>
      <sz val="12"/>
      <color theme="1"/>
      <name val="Cambria"/>
      <family val="2"/>
      <scheme val="minor"/>
    </font>
    <font>
      <sz val="10"/>
      <color theme="1"/>
      <name val="Cambria"/>
      <scheme val="minor"/>
    </font>
    <font>
      <b/>
      <sz val="9"/>
      <color theme="1"/>
      <name val="Calibri"/>
      <scheme val="major"/>
    </font>
    <font>
      <u/>
      <sz val="12"/>
      <color theme="10"/>
      <name val="Cambria"/>
      <family val="2"/>
      <scheme val="minor"/>
    </font>
    <font>
      <b/>
      <sz val="10"/>
      <color theme="1"/>
      <name val="Calibri"/>
      <scheme val="major"/>
    </font>
    <font>
      <sz val="10"/>
      <name val="Verdana"/>
    </font>
    <font>
      <b/>
      <sz val="8"/>
      <color theme="1"/>
      <name val="Calibri"/>
      <scheme val="major"/>
    </font>
    <font>
      <sz val="10"/>
      <color theme="2"/>
      <name val="Cambria"/>
      <scheme val="minor"/>
    </font>
    <font>
      <b/>
      <sz val="10"/>
      <color theme="1"/>
      <name val="Cambria"/>
      <scheme val="minor"/>
    </font>
    <font>
      <sz val="10"/>
      <color theme="1"/>
      <name val="Cambria"/>
    </font>
    <font>
      <sz val="10"/>
      <color theme="1"/>
      <name val="Arial"/>
    </font>
    <font>
      <b/>
      <sz val="9"/>
      <color theme="1"/>
      <name val="Arial"/>
    </font>
    <font>
      <sz val="11"/>
      <color theme="2"/>
      <name val="Arial"/>
    </font>
    <font>
      <sz val="11"/>
      <color rgb="FF000000"/>
      <name val="Arial"/>
    </font>
    <font>
      <b/>
      <i/>
      <sz val="14"/>
      <color theme="3"/>
      <name val="Arial"/>
    </font>
    <font>
      <b/>
      <i/>
      <sz val="11"/>
      <color rgb="FFFF0000"/>
      <name val="Arial"/>
    </font>
    <font>
      <sz val="10"/>
      <color theme="0"/>
      <name val="Cambria"/>
      <scheme val="minor"/>
    </font>
    <font>
      <b/>
      <sz val="9"/>
      <color theme="0"/>
      <name val="Calibri"/>
      <scheme val="major"/>
    </font>
    <font>
      <b/>
      <sz val="10"/>
      <color theme="0"/>
      <name val="Cambria"/>
      <scheme val="minor"/>
    </font>
    <font>
      <sz val="11"/>
      <color theme="0"/>
      <name val="Arial"/>
    </font>
    <font>
      <sz val="10"/>
      <color theme="9" tint="-0.249977111117893"/>
      <name val="Arial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"/>
      <name val="Arial"/>
      <family val="2"/>
      <charset val="204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2"/>
      <color theme="2"/>
      <name val="Arial"/>
      <family val="2"/>
    </font>
    <font>
      <b/>
      <sz val="12"/>
      <color theme="1"/>
      <name val="Arial"/>
      <family val="2"/>
    </font>
    <font>
      <sz val="12"/>
      <color theme="1"/>
      <name val="Cambria"/>
      <family val="1"/>
      <scheme val="minor"/>
    </font>
    <font>
      <sz val="12"/>
      <color theme="2"/>
      <name val="Cambria"/>
      <family val="1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ajor"/>
    </font>
    <font>
      <sz val="14"/>
      <color theme="1"/>
      <name val="Cambria"/>
      <family val="1"/>
      <scheme val="minor"/>
    </font>
    <font>
      <sz val="14"/>
      <color theme="2"/>
      <name val="Cambria"/>
      <family val="1"/>
      <scheme val="minor"/>
    </font>
    <font>
      <b/>
      <sz val="14"/>
      <color theme="2"/>
      <name val="Arial"/>
      <family val="2"/>
    </font>
    <font>
      <sz val="12"/>
      <color theme="1"/>
      <name val="Arial"/>
      <family val="2"/>
      <charset val="204"/>
    </font>
    <font>
      <sz val="12"/>
      <color theme="1"/>
      <name val="Arial"/>
      <family val="2"/>
    </font>
    <font>
      <b/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color theme="1"/>
      <name val="Cambria"/>
      <family val="1"/>
      <scheme val="minor"/>
    </font>
    <font>
      <b/>
      <i/>
      <sz val="12"/>
      <color rgb="FFFF0000"/>
      <name val="Arial"/>
      <family val="2"/>
    </font>
    <font>
      <sz val="12"/>
      <color theme="1"/>
      <name val="Cambria"/>
      <family val="1"/>
    </font>
    <font>
      <b/>
      <sz val="12"/>
      <name val="Arial"/>
      <family val="2"/>
    </font>
    <font>
      <b/>
      <sz val="16"/>
      <name val="Arial"/>
      <family val="2"/>
    </font>
    <font>
      <sz val="16"/>
      <color theme="1"/>
      <name val="Cambria"/>
      <family val="1"/>
      <scheme val="minor"/>
    </font>
    <font>
      <b/>
      <i/>
      <sz val="16"/>
      <color theme="3"/>
      <name val="Arial"/>
      <family val="2"/>
    </font>
    <font>
      <i/>
      <sz val="12"/>
      <color theme="1"/>
      <name val="Arial"/>
      <family val="2"/>
    </font>
    <font>
      <b/>
      <u/>
      <sz val="10"/>
      <color rgb="FFFF0000"/>
      <name val="Cambria"/>
      <family val="1"/>
      <scheme val="minor"/>
    </font>
    <font>
      <sz val="11"/>
      <color theme="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01">
    <xf numFmtId="0" fontId="0" fillId="0" borderId="0"/>
    <xf numFmtId="0" fontId="2" fillId="0" borderId="0">
      <alignment horizontal="left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4" fillId="0" borderId="0">
      <alignment vertical="center"/>
    </xf>
    <xf numFmtId="0" fontId="5" fillId="0" borderId="0">
      <alignment vertical="center"/>
    </xf>
    <xf numFmtId="0" fontId="3" fillId="0" borderId="0">
      <alignment horizontal="justify" vertical="center"/>
    </xf>
    <xf numFmtId="0" fontId="9" fillId="0" borderId="0">
      <alignment horizontal="center"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7" fillId="0" borderId="0"/>
    <xf numFmtId="0" fontId="1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2" fillId="0" borderId="1">
      <alignment horizontal="left" vertical="center" wrapText="1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0">
    <xf numFmtId="0" fontId="0" fillId="0" borderId="0" xfId="0"/>
    <xf numFmtId="0" fontId="2" fillId="0" borderId="0" xfId="1">
      <alignment horizontal="left" vertical="center"/>
    </xf>
    <xf numFmtId="0" fontId="4" fillId="0" borderId="0" xfId="5">
      <alignment vertical="center"/>
    </xf>
    <xf numFmtId="0" fontId="5" fillId="0" borderId="0" xfId="6">
      <alignment vertical="center"/>
    </xf>
    <xf numFmtId="0" fontId="13" fillId="0" borderId="0" xfId="19" applyFont="1" applyAlignment="1">
      <alignment horizontal="left" vertical="center"/>
    </xf>
    <xf numFmtId="0" fontId="13" fillId="0" borderId="0" xfId="19" applyFont="1"/>
    <xf numFmtId="0" fontId="16" fillId="0" borderId="0" xfId="19" applyFont="1" applyAlignment="1">
      <alignment horizontal="left" vertical="top" wrapText="1"/>
    </xf>
    <xf numFmtId="0" fontId="13" fillId="0" borderId="0" xfId="0" applyNumberFormat="1" applyFont="1" applyAlignment="1" applyProtection="1">
      <alignment horizontal="left" vertical="top" wrapText="1" indent="1"/>
    </xf>
    <xf numFmtId="0" fontId="13" fillId="0" borderId="0" xfId="19" applyFont="1" applyAlignment="1">
      <alignment wrapText="1"/>
    </xf>
    <xf numFmtId="0" fontId="13" fillId="0" borderId="0" xfId="19" applyFont="1" applyBorder="1" applyAlignment="1" applyProtection="1">
      <alignment vertical="center"/>
    </xf>
    <xf numFmtId="0" fontId="13" fillId="0" borderId="0" xfId="19" applyFont="1" applyAlignment="1" applyProtection="1">
      <alignment vertical="center"/>
    </xf>
    <xf numFmtId="0" fontId="18" fillId="0" borderId="0" xfId="19" applyFont="1" applyFill="1" applyBorder="1" applyAlignment="1" applyProtection="1">
      <alignment horizontal="center" vertical="center"/>
    </xf>
    <xf numFmtId="0" fontId="19" fillId="0" borderId="0" xfId="19" applyFont="1" applyFill="1" applyBorder="1" applyAlignment="1" applyProtection="1">
      <alignment horizontal="left" vertical="center" indent="1"/>
    </xf>
    <xf numFmtId="0" fontId="14" fillId="0" borderId="0" xfId="19" applyFont="1" applyBorder="1" applyAlignment="1" applyProtection="1">
      <alignment vertical="center"/>
    </xf>
    <xf numFmtId="0" fontId="14" fillId="0" borderId="0" xfId="19" applyFont="1" applyAlignment="1" applyProtection="1">
      <alignment vertical="center"/>
    </xf>
    <xf numFmtId="0" fontId="13" fillId="0" borderId="0" xfId="19" applyFont="1" applyAlignment="1" applyProtection="1">
      <alignment horizontal="center" vertical="center"/>
    </xf>
    <xf numFmtId="0" fontId="13" fillId="0" borderId="0" xfId="19" applyFont="1" applyFill="1" applyBorder="1" applyAlignment="1" applyProtection="1">
      <alignment horizontal="center" vertical="center"/>
    </xf>
    <xf numFmtId="0" fontId="19" fillId="0" borderId="7" xfId="19" applyFont="1" applyFill="1" applyBorder="1" applyAlignment="1" applyProtection="1">
      <alignment horizontal="center" vertical="center"/>
    </xf>
    <xf numFmtId="164" fontId="20" fillId="0" borderId="0" xfId="19" applyNumberFormat="1" applyFont="1" applyFill="1" applyBorder="1" applyAlignment="1" applyProtection="1">
      <alignment horizontal="center" vertical="center"/>
    </xf>
    <xf numFmtId="0" fontId="20" fillId="0" borderId="0" xfId="19" applyFont="1" applyAlignment="1" applyProtection="1">
      <alignment horizontal="left" vertical="center"/>
    </xf>
    <xf numFmtId="0" fontId="20" fillId="0" borderId="0" xfId="19" applyFont="1" applyAlignment="1" applyProtection="1">
      <alignment vertical="center"/>
    </xf>
    <xf numFmtId="0" fontId="13" fillId="0" borderId="0" xfId="19" applyFont="1" applyAlignment="1" applyProtection="1">
      <alignment horizontal="left" vertical="center"/>
    </xf>
    <xf numFmtId="0" fontId="21" fillId="0" borderId="0" xfId="19" applyFont="1" applyBorder="1" applyAlignment="1" applyProtection="1">
      <alignment vertical="center" wrapText="1"/>
    </xf>
    <xf numFmtId="0" fontId="9" fillId="0" borderId="0" xfId="8">
      <alignment horizontal="center" vertical="center"/>
    </xf>
    <xf numFmtId="0" fontId="9" fillId="0" borderId="0" xfId="8" applyAlignment="1">
      <alignment horizontal="left"/>
    </xf>
    <xf numFmtId="0" fontId="18" fillId="0" borderId="8" xfId="19" applyFont="1" applyFill="1" applyBorder="1" applyAlignment="1" applyProtection="1">
      <alignment horizontal="center" vertical="center"/>
    </xf>
    <xf numFmtId="0" fontId="2" fillId="0" borderId="0" xfId="1" applyAlignment="1">
      <alignment horizontal="center" vertical="center"/>
    </xf>
    <xf numFmtId="0" fontId="8" fillId="0" borderId="0" xfId="4">
      <alignment horizontal="center" vertical="center" wrapText="1"/>
    </xf>
    <xf numFmtId="0" fontId="2" fillId="0" borderId="0" xfId="1" applyAlignment="1">
      <alignment horizontal="center" vertical="center" wrapText="1"/>
    </xf>
    <xf numFmtId="0" fontId="24" fillId="3" borderId="1" xfId="1" applyFont="1" applyFill="1" applyBorder="1" applyAlignment="1" applyProtection="1">
      <alignment horizontal="center" vertical="center"/>
      <protection locked="0"/>
    </xf>
    <xf numFmtId="0" fontId="2" fillId="0" borderId="0" xfId="1" applyProtection="1">
      <alignment horizontal="left" vertical="center"/>
    </xf>
    <xf numFmtId="0" fontId="2" fillId="0" borderId="0" xfId="1" applyAlignment="1">
      <alignment horizontal="center" vertical="center"/>
    </xf>
    <xf numFmtId="0" fontId="2" fillId="0" borderId="0" xfId="1" applyFont="1">
      <alignment horizontal="left" vertical="center"/>
    </xf>
    <xf numFmtId="0" fontId="2" fillId="0" borderId="0" xfId="19" applyFont="1" applyAlignment="1" applyProtection="1">
      <alignment vertical="center"/>
    </xf>
    <xf numFmtId="0" fontId="2" fillId="0" borderId="2" xfId="19" applyFont="1" applyBorder="1" applyAlignment="1" applyProtection="1">
      <alignment horizontal="right" vertical="center"/>
    </xf>
    <xf numFmtId="0" fontId="13" fillId="0" borderId="0" xfId="19" applyFont="1" applyFill="1" applyAlignment="1" applyProtection="1">
      <alignment vertical="center"/>
    </xf>
    <xf numFmtId="0" fontId="2" fillId="0" borderId="0" xfId="1" applyFill="1" applyProtection="1">
      <alignment horizontal="left" vertical="center"/>
    </xf>
    <xf numFmtId="0" fontId="24" fillId="0" borderId="0" xfId="1" applyFont="1" applyFill="1" applyBorder="1" applyProtection="1">
      <alignment horizontal="left" vertical="center"/>
    </xf>
    <xf numFmtId="0" fontId="26" fillId="0" borderId="0" xfId="6" applyFont="1">
      <alignment vertical="center"/>
    </xf>
    <xf numFmtId="0" fontId="22" fillId="0" borderId="0" xfId="19" applyFont="1"/>
    <xf numFmtId="0" fontId="9" fillId="0" borderId="1" xfId="8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" fillId="0" borderId="0" xfId="1" applyFill="1" applyAlignment="1">
      <alignment vertical="center" wrapText="1"/>
    </xf>
    <xf numFmtId="0" fontId="24" fillId="3" borderId="1" xfId="19" applyFont="1" applyFill="1" applyBorder="1" applyAlignment="1" applyProtection="1">
      <alignment vertical="center"/>
      <protection locked="0"/>
    </xf>
    <xf numFmtId="0" fontId="2" fillId="0" borderId="0" xfId="1" applyAlignment="1">
      <alignment horizontal="right" vertical="center"/>
    </xf>
    <xf numFmtId="0" fontId="9" fillId="0" borderId="0" xfId="8" applyAlignment="1">
      <alignment horizontal="right" vertical="center"/>
    </xf>
    <xf numFmtId="0" fontId="2" fillId="0" borderId="0" xfId="1" applyFont="1" applyAlignment="1">
      <alignment horizontal="left" vertical="center"/>
    </xf>
    <xf numFmtId="1" fontId="2" fillId="0" borderId="0" xfId="1" applyNumberFormat="1" applyAlignment="1">
      <alignment horizontal="center" vertical="center"/>
    </xf>
    <xf numFmtId="0" fontId="5" fillId="0" borderId="0" xfId="6" applyAlignment="1">
      <alignment horizontal="right" vertical="center"/>
    </xf>
    <xf numFmtId="3" fontId="2" fillId="0" borderId="0" xfId="1" applyNumberFormat="1" applyAlignment="1">
      <alignment horizontal="center" vertical="center"/>
    </xf>
    <xf numFmtId="0" fontId="2" fillId="0" borderId="3" xfId="1" applyBorder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8" fillId="0" borderId="0" xfId="19" applyFont="1" applyAlignment="1" applyProtection="1">
      <alignment vertical="center"/>
    </xf>
    <xf numFmtId="0" fontId="29" fillId="0" borderId="0" xfId="19" applyFont="1" applyAlignment="1" applyProtection="1">
      <alignment vertical="center"/>
    </xf>
    <xf numFmtId="0" fontId="30" fillId="0" borderId="0" xfId="19" applyFont="1" applyAlignment="1" applyProtection="1">
      <alignment vertical="center"/>
    </xf>
    <xf numFmtId="0" fontId="31" fillId="0" borderId="0" xfId="1" applyFont="1">
      <alignment horizontal="left" vertical="center"/>
    </xf>
    <xf numFmtId="0" fontId="9" fillId="0" borderId="7" xfId="8" applyFill="1" applyBorder="1" applyAlignment="1" applyProtection="1">
      <alignment horizontal="center" vertical="center" wrapText="1"/>
    </xf>
    <xf numFmtId="0" fontId="23" fillId="2" borderId="6" xfId="8" applyFont="1" applyFill="1" applyBorder="1" applyAlignment="1">
      <alignment horizontal="center" vertical="center" wrapText="1"/>
    </xf>
    <xf numFmtId="0" fontId="27" fillId="0" borderId="0" xfId="19" applyFont="1" applyBorder="1" applyAlignment="1" applyProtection="1">
      <alignment horizontal="left" vertical="center"/>
    </xf>
    <xf numFmtId="0" fontId="2" fillId="0" borderId="0" xfId="1" applyAlignment="1">
      <alignment horizontal="center" vertical="center"/>
    </xf>
    <xf numFmtId="0" fontId="36" fillId="0" borderId="6" xfId="8" applyFont="1" applyBorder="1" applyAlignment="1">
      <alignment horizontal="left" vertical="center" wrapText="1"/>
    </xf>
    <xf numFmtId="0" fontId="36" fillId="0" borderId="7" xfId="8" applyFont="1" applyBorder="1" applyAlignment="1">
      <alignment horizontal="left" vertical="center" wrapText="1"/>
    </xf>
    <xf numFmtId="0" fontId="36" fillId="0" borderId="1" xfId="8" applyFont="1" applyBorder="1" applyAlignment="1">
      <alignment horizontal="left" vertical="center" wrapText="1"/>
    </xf>
    <xf numFmtId="0" fontId="37" fillId="0" borderId="0" xfId="1" applyFont="1">
      <alignment horizontal="left" vertical="center"/>
    </xf>
    <xf numFmtId="0" fontId="38" fillId="0" borderId="0" xfId="1" applyFont="1">
      <alignment horizontal="left" vertical="center"/>
    </xf>
    <xf numFmtId="0" fontId="39" fillId="0" borderId="0" xfId="1" applyFont="1">
      <alignment horizontal="left" vertical="center"/>
    </xf>
    <xf numFmtId="0" fontId="42" fillId="0" borderId="0" xfId="19" applyFont="1" applyAlignment="1" applyProtection="1">
      <alignment vertical="center"/>
    </xf>
    <xf numFmtId="0" fontId="40" fillId="3" borderId="1" xfId="1" applyFont="1" applyFill="1" applyBorder="1" applyAlignment="1" applyProtection="1">
      <alignment horizontal="center" vertical="center"/>
      <protection locked="0"/>
    </xf>
    <xf numFmtId="0" fontId="44" fillId="0" borderId="0" xfId="8" applyFont="1" applyAlignment="1">
      <alignment horizontal="left"/>
    </xf>
    <xf numFmtId="0" fontId="45" fillId="0" borderId="8" xfId="19" applyFont="1" applyFill="1" applyBorder="1" applyAlignment="1" applyProtection="1">
      <alignment horizontal="center" vertical="center"/>
    </xf>
    <xf numFmtId="0" fontId="45" fillId="0" borderId="0" xfId="19" applyFont="1" applyFill="1" applyBorder="1" applyAlignment="1" applyProtection="1">
      <alignment horizontal="center" vertical="center"/>
    </xf>
    <xf numFmtId="0" fontId="46" fillId="0" borderId="0" xfId="19" applyFont="1" applyAlignment="1" applyProtection="1">
      <alignment vertical="center"/>
    </xf>
    <xf numFmtId="0" fontId="47" fillId="0" borderId="0" xfId="19" applyFont="1" applyFill="1" applyBorder="1" applyAlignment="1" applyProtection="1">
      <alignment horizontal="left" vertical="center" indent="1"/>
    </xf>
    <xf numFmtId="0" fontId="48" fillId="3" borderId="1" xfId="1" applyFont="1" applyFill="1" applyBorder="1" applyAlignment="1" applyProtection="1">
      <alignment horizontal="center" vertical="center"/>
      <protection locked="0"/>
    </xf>
    <xf numFmtId="0" fontId="48" fillId="3" borderId="1" xfId="19" applyFont="1" applyFill="1" applyBorder="1" applyAlignment="1" applyProtection="1">
      <alignment vertical="center"/>
      <protection locked="0"/>
    </xf>
    <xf numFmtId="0" fontId="51" fillId="2" borderId="6" xfId="8" applyFont="1" applyFill="1" applyBorder="1" applyAlignment="1">
      <alignment horizontal="center" vertical="center" wrapText="1"/>
    </xf>
    <xf numFmtId="0" fontId="41" fillId="0" borderId="7" xfId="8" applyFont="1" applyFill="1" applyBorder="1" applyAlignment="1" applyProtection="1">
      <alignment horizontal="center" vertical="center" wrapText="1"/>
    </xf>
    <xf numFmtId="0" fontId="42" fillId="0" borderId="0" xfId="19" applyFont="1" applyAlignment="1" applyProtection="1">
      <alignment horizontal="center" vertical="center"/>
    </xf>
    <xf numFmtId="0" fontId="42" fillId="0" borderId="0" xfId="19" applyFont="1" applyFill="1" applyBorder="1" applyAlignment="1" applyProtection="1">
      <alignment horizontal="center" vertical="center"/>
    </xf>
    <xf numFmtId="0" fontId="43" fillId="0" borderId="7" xfId="19" applyFont="1" applyFill="1" applyBorder="1" applyAlignment="1" applyProtection="1">
      <alignment horizontal="center" vertical="center"/>
    </xf>
    <xf numFmtId="1" fontId="50" fillId="0" borderId="0" xfId="1" applyNumberFormat="1" applyFont="1" applyAlignment="1">
      <alignment horizontal="center" vertical="center"/>
    </xf>
    <xf numFmtId="164" fontId="53" fillId="0" borderId="0" xfId="19" applyNumberFormat="1" applyFont="1" applyFill="1" applyBorder="1" applyAlignment="1" applyProtection="1">
      <alignment horizontal="center" vertical="center"/>
    </xf>
    <xf numFmtId="0" fontId="53" fillId="0" borderId="0" xfId="19" applyFont="1" applyAlignment="1" applyProtection="1">
      <alignment horizontal="left" vertical="center"/>
    </xf>
    <xf numFmtId="0" fontId="50" fillId="0" borderId="0" xfId="1" applyFont="1" applyAlignment="1">
      <alignment horizontal="center" vertical="center"/>
    </xf>
    <xf numFmtId="0" fontId="42" fillId="0" borderId="0" xfId="19" applyFont="1" applyAlignment="1" applyProtection="1">
      <alignment horizontal="left" vertical="center"/>
    </xf>
    <xf numFmtId="0" fontId="53" fillId="0" borderId="0" xfId="19" applyFont="1" applyAlignment="1" applyProtection="1">
      <alignment vertical="center"/>
    </xf>
    <xf numFmtId="0" fontId="50" fillId="0" borderId="0" xfId="1" applyFont="1">
      <alignment horizontal="left" vertical="center"/>
    </xf>
    <xf numFmtId="0" fontId="50" fillId="0" borderId="0" xfId="1" applyFont="1" applyProtection="1">
      <alignment horizontal="left" vertical="center"/>
    </xf>
    <xf numFmtId="3" fontId="50" fillId="0" borderId="0" xfId="1" applyNumberFormat="1" applyFont="1" applyAlignment="1">
      <alignment horizontal="center" vertical="center"/>
    </xf>
    <xf numFmtId="0" fontId="41" fillId="0" borderId="0" xfId="8" applyFont="1">
      <alignment horizontal="center" vertical="center"/>
    </xf>
    <xf numFmtId="0" fontId="50" fillId="0" borderId="2" xfId="19" applyFont="1" applyBorder="1" applyAlignment="1" applyProtection="1">
      <alignment horizontal="right" vertical="center"/>
    </xf>
    <xf numFmtId="0" fontId="50" fillId="0" borderId="3" xfId="1" applyFont="1" applyBorder="1">
      <alignment horizontal="left" vertical="center"/>
    </xf>
    <xf numFmtId="0" fontId="41" fillId="0" borderId="0" xfId="8" applyFont="1" applyAlignment="1">
      <alignment horizontal="right" vertical="center"/>
    </xf>
    <xf numFmtId="0" fontId="42" fillId="0" borderId="0" xfId="19" applyFont="1" applyBorder="1" applyAlignment="1" applyProtection="1">
      <alignment vertical="center"/>
    </xf>
    <xf numFmtId="0" fontId="50" fillId="0" borderId="3" xfId="1" applyFont="1" applyBorder="1" applyAlignment="1">
      <alignment horizontal="left" vertical="center" wrapText="1"/>
    </xf>
    <xf numFmtId="0" fontId="49" fillId="0" borderId="0" xfId="0" applyFont="1"/>
    <xf numFmtId="0" fontId="49" fillId="0" borderId="3" xfId="1" applyFont="1" applyBorder="1">
      <alignment horizontal="left" vertical="center"/>
    </xf>
    <xf numFmtId="0" fontId="55" fillId="0" borderId="0" xfId="19" applyFont="1" applyBorder="1" applyAlignment="1" applyProtection="1">
      <alignment vertical="center" wrapText="1"/>
    </xf>
    <xf numFmtId="0" fontId="49" fillId="0" borderId="2" xfId="19" applyFont="1" applyBorder="1" applyAlignment="1" applyProtection="1">
      <alignment horizontal="right" vertical="center"/>
    </xf>
    <xf numFmtId="0" fontId="56" fillId="0" borderId="0" xfId="6" applyFont="1" applyAlignment="1">
      <alignment horizontal="right" vertical="center"/>
    </xf>
    <xf numFmtId="0" fontId="56" fillId="0" borderId="0" xfId="6" applyFont="1">
      <alignment vertical="center"/>
    </xf>
    <xf numFmtId="0" fontId="50" fillId="0" borderId="0" xfId="1" applyFont="1" applyAlignment="1">
      <alignment horizontal="right" vertical="center"/>
    </xf>
    <xf numFmtId="0" fontId="57" fillId="0" borderId="0" xfId="5" applyFont="1">
      <alignment vertical="center"/>
    </xf>
    <xf numFmtId="0" fontId="58" fillId="0" borderId="0" xfId="19" applyFont="1" applyBorder="1" applyAlignment="1" applyProtection="1">
      <alignment vertical="center"/>
    </xf>
    <xf numFmtId="0" fontId="59" fillId="0" borderId="0" xfId="6" applyFont="1">
      <alignment vertical="center"/>
    </xf>
    <xf numFmtId="0" fontId="61" fillId="0" borderId="0" xfId="19" applyFont="1" applyBorder="1" applyAlignment="1" applyProtection="1">
      <alignment horizontal="center" vertical="center"/>
    </xf>
    <xf numFmtId="0" fontId="62" fillId="3" borderId="1" xfId="1" applyFont="1" applyFill="1" applyBorder="1" applyAlignment="1" applyProtection="1">
      <alignment horizontal="center" vertical="center"/>
      <protection locked="0"/>
    </xf>
    <xf numFmtId="0" fontId="34" fillId="0" borderId="2" xfId="128" applyFont="1" applyBorder="1">
      <alignment horizontal="left" vertical="center" wrapText="1"/>
    </xf>
    <xf numFmtId="0" fontId="22" fillId="0" borderId="4" xfId="128" applyFont="1" applyBorder="1">
      <alignment horizontal="left" vertical="center" wrapText="1"/>
    </xf>
    <xf numFmtId="0" fontId="9" fillId="0" borderId="5" xfId="8" applyBorder="1" applyAlignment="1">
      <alignment horizontal="left" vertical="center" wrapText="1"/>
    </xf>
    <xf numFmtId="0" fontId="9" fillId="0" borderId="6" xfId="8" applyBorder="1" applyAlignment="1">
      <alignment horizontal="left" vertical="center" wrapText="1"/>
    </xf>
    <xf numFmtId="0" fontId="36" fillId="0" borderId="5" xfId="8" applyFont="1" applyBorder="1" applyAlignment="1">
      <alignment horizontal="left" vertical="center" wrapText="1"/>
    </xf>
    <xf numFmtId="0" fontId="9" fillId="0" borderId="7" xfId="8" applyBorder="1" applyAlignment="1">
      <alignment horizontal="left" vertical="center" wrapText="1"/>
    </xf>
    <xf numFmtId="0" fontId="34" fillId="0" borderId="1" xfId="128" applyFont="1">
      <alignment horizontal="left" vertical="center" wrapText="1"/>
    </xf>
    <xf numFmtId="0" fontId="22" fillId="0" borderId="1" xfId="128">
      <alignment horizontal="left" vertical="center" wrapText="1"/>
    </xf>
    <xf numFmtId="0" fontId="22" fillId="0" borderId="9" xfId="128" applyFont="1" applyBorder="1">
      <alignment horizontal="left" vertical="center" wrapText="1"/>
    </xf>
    <xf numFmtId="0" fontId="22" fillId="0" borderId="10" xfId="128" applyFont="1" applyBorder="1">
      <alignment horizontal="left" vertical="center" wrapText="1"/>
    </xf>
    <xf numFmtId="0" fontId="22" fillId="0" borderId="8" xfId="128" applyFont="1" applyBorder="1" applyAlignment="1">
      <alignment horizontal="center" vertical="center" wrapText="1"/>
    </xf>
    <xf numFmtId="0" fontId="22" fillId="0" borderId="11" xfId="128" applyFont="1" applyBorder="1" applyAlignment="1">
      <alignment horizontal="center" vertical="center" wrapText="1"/>
    </xf>
    <xf numFmtId="0" fontId="22" fillId="0" borderId="6" xfId="128" applyBorder="1">
      <alignment horizontal="left" vertical="center" wrapText="1"/>
    </xf>
    <xf numFmtId="0" fontId="22" fillId="0" borderId="12" xfId="128" applyFont="1" applyBorder="1">
      <alignment horizontal="left" vertical="center" wrapText="1"/>
    </xf>
    <xf numFmtId="0" fontId="22" fillId="0" borderId="13" xfId="128" applyFont="1" applyBorder="1">
      <alignment horizontal="left" vertical="center" wrapText="1"/>
    </xf>
    <xf numFmtId="0" fontId="9" fillId="0" borderId="6" xfId="8" applyFont="1" applyBorder="1" applyAlignment="1">
      <alignment horizontal="left" vertical="center" wrapText="1"/>
    </xf>
    <xf numFmtId="0" fontId="2" fillId="0" borderId="0" xfId="1" applyAlignment="1">
      <alignment horizontal="center" vertical="center"/>
    </xf>
    <xf numFmtId="0" fontId="9" fillId="2" borderId="2" xfId="8" applyFill="1" applyBorder="1" applyAlignment="1">
      <alignment horizontal="left" vertical="center"/>
    </xf>
    <xf numFmtId="0" fontId="9" fillId="2" borderId="3" xfId="8" applyFill="1" applyBorder="1" applyAlignment="1">
      <alignment horizontal="left" vertical="center"/>
    </xf>
    <xf numFmtId="0" fontId="9" fillId="2" borderId="4" xfId="8" applyFill="1" applyBorder="1" applyAlignment="1">
      <alignment horizontal="left" vertical="center"/>
    </xf>
    <xf numFmtId="0" fontId="22" fillId="0" borderId="5" xfId="128" applyBorder="1">
      <alignment horizontal="left" vertical="center" wrapText="1"/>
    </xf>
    <xf numFmtId="0" fontId="11" fillId="0" borderId="0" xfId="0" applyFont="1" applyAlignment="1">
      <alignment horizontal="center" wrapText="1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3" fillId="4" borderId="4" xfId="1" applyFont="1" applyFill="1" applyBorder="1" applyAlignment="1">
      <alignment horizontal="left" vertical="center" wrapText="1"/>
    </xf>
    <xf numFmtId="0" fontId="2" fillId="5" borderId="2" xfId="1" applyFont="1" applyFill="1" applyBorder="1" applyAlignment="1">
      <alignment horizontal="left" vertical="center"/>
    </xf>
    <xf numFmtId="0" fontId="2" fillId="5" borderId="3" xfId="1" applyFont="1" applyFill="1" applyBorder="1" applyAlignment="1">
      <alignment horizontal="left" vertical="center"/>
    </xf>
    <xf numFmtId="0" fontId="2" fillId="5" borderId="4" xfId="1" applyFont="1" applyFill="1" applyBorder="1" applyAlignment="1">
      <alignment horizontal="left" vertical="center"/>
    </xf>
    <xf numFmtId="0" fontId="24" fillId="3" borderId="2" xfId="1" applyFont="1" applyFill="1" applyBorder="1" applyAlignment="1" applyProtection="1">
      <alignment horizontal="left" vertical="top"/>
      <protection locked="0"/>
    </xf>
    <xf numFmtId="0" fontId="24" fillId="3" borderId="3" xfId="1" applyFont="1" applyFill="1" applyBorder="1" applyAlignment="1" applyProtection="1">
      <alignment horizontal="left" vertical="top"/>
      <protection locked="0"/>
    </xf>
    <xf numFmtId="0" fontId="24" fillId="3" borderId="2" xfId="1" applyFont="1" applyFill="1" applyBorder="1" applyAlignment="1" applyProtection="1">
      <alignment horizontal="left" vertical="center"/>
      <protection locked="0"/>
    </xf>
    <xf numFmtId="0" fontId="24" fillId="3" borderId="3" xfId="1" applyFont="1" applyFill="1" applyBorder="1" applyAlignment="1" applyProtection="1">
      <alignment horizontal="left" vertical="center"/>
      <protection locked="0"/>
    </xf>
    <xf numFmtId="0" fontId="9" fillId="2" borderId="6" xfId="8" applyFill="1" applyBorder="1" applyAlignment="1">
      <alignment horizontal="center" vertical="center" wrapText="1"/>
    </xf>
    <xf numFmtId="0" fontId="9" fillId="2" borderId="1" xfId="19" applyFont="1" applyFill="1" applyBorder="1" applyAlignment="1" applyProtection="1">
      <alignment horizontal="center" vertical="center"/>
    </xf>
    <xf numFmtId="0" fontId="27" fillId="0" borderId="0" xfId="1" applyFont="1">
      <alignment horizontal="left" vertical="center"/>
    </xf>
    <xf numFmtId="0" fontId="24" fillId="3" borderId="2" xfId="1" applyFont="1" applyFill="1" applyBorder="1" applyProtection="1">
      <alignment horizontal="left" vertical="center"/>
      <protection locked="0"/>
    </xf>
    <xf numFmtId="0" fontId="24" fillId="3" borderId="4" xfId="1" applyFont="1" applyFill="1" applyBorder="1" applyProtection="1">
      <alignment horizontal="left" vertical="center"/>
      <protection locked="0"/>
    </xf>
    <xf numFmtId="0" fontId="40" fillId="3" borderId="2" xfId="1" applyFont="1" applyFill="1" applyBorder="1" applyAlignment="1" applyProtection="1">
      <alignment horizontal="left" vertical="center"/>
      <protection locked="0"/>
    </xf>
    <xf numFmtId="0" fontId="40" fillId="3" borderId="3" xfId="1" applyFont="1" applyFill="1" applyBorder="1" applyAlignment="1" applyProtection="1">
      <alignment horizontal="left" vertical="center"/>
      <protection locked="0"/>
    </xf>
    <xf numFmtId="0" fontId="48" fillId="3" borderId="2" xfId="1" applyFont="1" applyFill="1" applyBorder="1" applyProtection="1">
      <alignment horizontal="left" vertical="center"/>
      <protection locked="0"/>
    </xf>
    <xf numFmtId="0" fontId="48" fillId="3" borderId="4" xfId="1" applyFont="1" applyFill="1" applyBorder="1" applyProtection="1">
      <alignment horizontal="left" vertical="center"/>
      <protection locked="0"/>
    </xf>
    <xf numFmtId="0" fontId="60" fillId="4" borderId="2" xfId="1" applyFont="1" applyFill="1" applyBorder="1" applyAlignment="1">
      <alignment horizontal="center" vertical="center" wrapText="1"/>
    </xf>
    <xf numFmtId="0" fontId="60" fillId="4" borderId="3" xfId="1" applyFont="1" applyFill="1" applyBorder="1" applyAlignment="1">
      <alignment horizontal="center" vertical="center" wrapText="1"/>
    </xf>
    <xf numFmtId="0" fontId="60" fillId="4" borderId="4" xfId="1" applyFont="1" applyFill="1" applyBorder="1" applyAlignment="1">
      <alignment horizontal="center" vertical="center" wrapText="1"/>
    </xf>
    <xf numFmtId="0" fontId="49" fillId="5" borderId="2" xfId="1" applyFont="1" applyFill="1" applyBorder="1" applyAlignment="1">
      <alignment horizontal="left" vertical="center"/>
    </xf>
    <xf numFmtId="0" fontId="50" fillId="5" borderId="3" xfId="1" applyFont="1" applyFill="1" applyBorder="1" applyAlignment="1">
      <alignment horizontal="left" vertical="center"/>
    </xf>
    <xf numFmtId="0" fontId="50" fillId="5" borderId="4" xfId="1" applyFont="1" applyFill="1" applyBorder="1" applyAlignment="1">
      <alignment horizontal="left" vertical="center"/>
    </xf>
    <xf numFmtId="0" fontId="41" fillId="2" borderId="1" xfId="19" applyFont="1" applyFill="1" applyBorder="1" applyAlignment="1" applyProtection="1">
      <alignment horizontal="center" vertical="center"/>
    </xf>
    <xf numFmtId="0" fontId="41" fillId="2" borderId="6" xfId="8" applyFont="1" applyFill="1" applyBorder="1" applyAlignment="1">
      <alignment horizontal="center" vertical="center" wrapText="1"/>
    </xf>
    <xf numFmtId="0" fontId="40" fillId="3" borderId="2" xfId="1" applyFont="1" applyFill="1" applyBorder="1" applyAlignment="1" applyProtection="1">
      <alignment horizontal="left" vertical="top"/>
      <protection locked="0"/>
    </xf>
    <xf numFmtId="0" fontId="40" fillId="3" borderId="3" xfId="1" applyFont="1" applyFill="1" applyBorder="1" applyAlignment="1" applyProtection="1">
      <alignment horizontal="left" vertical="top"/>
      <protection locked="0"/>
    </xf>
    <xf numFmtId="0" fontId="54" fillId="0" borderId="0" xfId="1" applyFont="1">
      <alignment horizontal="left" vertical="center"/>
    </xf>
  </cellXfs>
  <cellStyles count="401">
    <cellStyle name="Followed Hyperlink" xfId="3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9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Hyperlink" xfId="2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 2" xfId="20"/>
    <cellStyle name="ICRHB Document Title" xfId="4"/>
    <cellStyle name="ICRHB Normal" xfId="1"/>
    <cellStyle name="ICRHB Paragraph Header" xfId="7"/>
    <cellStyle name="ICRHB Section Header" xfId="5"/>
    <cellStyle name="ICRHB Section Subheader" xfId="6"/>
    <cellStyle name="ICRHB Table Header" xfId="8"/>
    <cellStyle name="ICRHB Table Text" xfId="128"/>
    <cellStyle name="Normal" xfId="0" builtinId="0"/>
    <cellStyle name="Normal 2" xfId="21"/>
    <cellStyle name="Normal 2 2" xfId="19"/>
    <cellStyle name="Normal 3" xfId="22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</xdr:colOff>
      <xdr:row>1</xdr:row>
      <xdr:rowOff>182880</xdr:rowOff>
    </xdr:from>
    <xdr:to>
      <xdr:col>1</xdr:col>
      <xdr:colOff>944880</xdr:colOff>
      <xdr:row>1</xdr:row>
      <xdr:rowOff>873760</xdr:rowOff>
    </xdr:to>
    <xdr:pic>
      <xdr:nvPicPr>
        <xdr:cNvPr id="4" name="Picture 3" descr="D:\IPMA\Website\Intranet\323 Official Graphics\IPMA_full_logo_sm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" y="345440"/>
          <a:ext cx="863600" cy="6908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0</xdr:colOff>
      <xdr:row>1</xdr:row>
      <xdr:rowOff>180975</xdr:rowOff>
    </xdr:from>
    <xdr:to>
      <xdr:col>4</xdr:col>
      <xdr:colOff>38100</xdr:colOff>
      <xdr:row>1</xdr:row>
      <xdr:rowOff>914400</xdr:rowOff>
    </xdr:to>
    <xdr:pic>
      <xdr:nvPicPr>
        <xdr:cNvPr id="3" name="Picture 2" descr="logo_new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361950"/>
          <a:ext cx="10953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MCert Color">
  <a:themeElements>
    <a:clrScheme name="Custom 275">
      <a:dk1>
        <a:sysClr val="windowText" lastClr="000000"/>
      </a:dk1>
      <a:lt1>
        <a:sysClr val="window" lastClr="FFFFFF"/>
      </a:lt1>
      <a:dk2>
        <a:srgbClr val="800000"/>
      </a:dk2>
      <a:lt2>
        <a:srgbClr val="0000FF"/>
      </a:lt2>
      <a:accent1>
        <a:srgbClr val="FFC4C9"/>
      </a:accent1>
      <a:accent2>
        <a:srgbClr val="CCEEFF"/>
      </a:accent2>
      <a:accent3>
        <a:srgbClr val="DEFECE"/>
      </a:accent3>
      <a:accent4>
        <a:srgbClr val="EEDEFE"/>
      </a:accent4>
      <a:accent5>
        <a:srgbClr val="FFFFCC"/>
      </a:accent5>
      <a:accent6>
        <a:srgbClr val="F79646"/>
      </a:accent6>
      <a:hlink>
        <a:srgbClr val="0099EE"/>
      </a:hlink>
      <a:folHlink>
        <a:srgbClr val="CC00CC"/>
      </a:folHlink>
    </a:clrScheme>
    <a:fontScheme name="Office 2">
      <a:maj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ambria"/>
        <a:ea typeface=""/>
        <a:cs typeface=""/>
        <a:font script="Jpan" typeface="ＭＳ Ｐ明朝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2:G23"/>
  <sheetViews>
    <sheetView showGridLines="0" topLeftCell="A16" zoomScale="120" zoomScaleNormal="120" zoomScalePageLayoutView="125" workbookViewId="0">
      <selection activeCell="C20" sqref="C20:D20"/>
    </sheetView>
  </sheetViews>
  <sheetFormatPr defaultColWidth="10.85546875" defaultRowHeight="14.25" x14ac:dyDescent="0.2"/>
  <cols>
    <col min="1" max="1" width="2.85546875" style="1" customWidth="1"/>
    <col min="2" max="2" width="16.42578125" style="1" customWidth="1"/>
    <col min="3" max="3" width="50.85546875" style="1" customWidth="1"/>
    <col min="4" max="4" width="15.85546875" style="1" customWidth="1"/>
    <col min="5" max="16384" width="10.85546875" style="1"/>
  </cols>
  <sheetData>
    <row r="2" spans="1:7" ht="78.95" customHeight="1" x14ac:dyDescent="0.2">
      <c r="A2" s="124"/>
      <c r="B2" s="124"/>
      <c r="C2" s="27" t="s">
        <v>108</v>
      </c>
      <c r="D2" s="28" t="s">
        <v>0</v>
      </c>
      <c r="E2" s="26"/>
    </row>
    <row r="3" spans="1:7" ht="27.95" customHeight="1" x14ac:dyDescent="0.2">
      <c r="B3" s="52"/>
      <c r="C3" s="51" t="s">
        <v>87</v>
      </c>
      <c r="D3" s="52"/>
      <c r="E3" s="52"/>
      <c r="F3" s="52"/>
      <c r="G3" s="52"/>
    </row>
    <row r="5" spans="1:7" s="4" customFormat="1" ht="18" customHeight="1" x14ac:dyDescent="0.2">
      <c r="B5" s="125" t="s">
        <v>93</v>
      </c>
      <c r="C5" s="126"/>
      <c r="D5" s="127"/>
    </row>
    <row r="6" spans="1:7" s="8" customFormat="1" ht="15" customHeight="1" x14ac:dyDescent="0.2">
      <c r="B6" s="110" t="s">
        <v>94</v>
      </c>
      <c r="C6" s="128" t="s">
        <v>95</v>
      </c>
      <c r="D6" s="128"/>
    </row>
    <row r="7" spans="1:7" s="8" customFormat="1" ht="15" customHeight="1" x14ac:dyDescent="0.2">
      <c r="B7" s="111"/>
      <c r="C7" s="120" t="s">
        <v>96</v>
      </c>
      <c r="D7" s="120"/>
    </row>
    <row r="8" spans="1:7" s="5" customFormat="1" ht="12.75" x14ac:dyDescent="0.2">
      <c r="B8" s="6"/>
      <c r="D8" s="7"/>
    </row>
    <row r="10" spans="1:7" s="4" customFormat="1" ht="18" customHeight="1" x14ac:dyDescent="0.2">
      <c r="B10" s="125" t="s">
        <v>97</v>
      </c>
      <c r="C10" s="126"/>
      <c r="D10" s="127"/>
    </row>
    <row r="11" spans="1:7" s="39" customFormat="1" ht="18.95" customHeight="1" x14ac:dyDescent="0.2">
      <c r="B11" s="40" t="s">
        <v>98</v>
      </c>
      <c r="C11" s="108" t="s">
        <v>101</v>
      </c>
      <c r="D11" s="109"/>
    </row>
    <row r="12" spans="1:7" s="39" customFormat="1" ht="18" customHeight="1" x14ac:dyDescent="0.2">
      <c r="B12" s="40" t="s">
        <v>99</v>
      </c>
      <c r="C12" s="108" t="s">
        <v>100</v>
      </c>
      <c r="D12" s="109"/>
    </row>
    <row r="13" spans="1:7" s="5" customFormat="1" ht="30" customHeight="1" x14ac:dyDescent="0.2">
      <c r="B13" s="61" t="s">
        <v>102</v>
      </c>
      <c r="C13" s="114" t="s">
        <v>103</v>
      </c>
      <c r="D13" s="115"/>
    </row>
    <row r="14" spans="1:7" s="39" customFormat="1" ht="30" customHeight="1" x14ac:dyDescent="0.2">
      <c r="B14" s="62" t="s">
        <v>111</v>
      </c>
      <c r="C14" s="108" t="s">
        <v>104</v>
      </c>
      <c r="D14" s="109"/>
    </row>
    <row r="15" spans="1:7" s="5" customFormat="1" ht="41.1" customHeight="1" x14ac:dyDescent="0.2">
      <c r="B15" s="112" t="s">
        <v>105</v>
      </c>
      <c r="C15" s="116" t="s">
        <v>113</v>
      </c>
      <c r="D15" s="117"/>
    </row>
    <row r="16" spans="1:7" s="5" customFormat="1" ht="42.95" customHeight="1" x14ac:dyDescent="0.2">
      <c r="B16" s="113"/>
      <c r="C16" s="118" t="s">
        <v>112</v>
      </c>
      <c r="D16" s="119"/>
    </row>
    <row r="17" spans="2:4" s="5" customFormat="1" ht="56.1" customHeight="1" x14ac:dyDescent="0.2">
      <c r="B17" s="113"/>
      <c r="C17" s="120" t="s">
        <v>114</v>
      </c>
      <c r="D17" s="120"/>
    </row>
    <row r="18" spans="2:4" s="39" customFormat="1" ht="51" customHeight="1" x14ac:dyDescent="0.2">
      <c r="B18" s="112" t="s">
        <v>106</v>
      </c>
      <c r="C18" s="116" t="s">
        <v>115</v>
      </c>
      <c r="D18" s="117"/>
    </row>
    <row r="19" spans="2:4" s="39" customFormat="1" ht="27" customHeight="1" x14ac:dyDescent="0.2">
      <c r="B19" s="123"/>
      <c r="C19" s="121" t="s">
        <v>116</v>
      </c>
      <c r="D19" s="122"/>
    </row>
    <row r="20" spans="2:4" s="5" customFormat="1" ht="39.950000000000003" customHeight="1" x14ac:dyDescent="0.2">
      <c r="B20" s="63" t="s">
        <v>107</v>
      </c>
      <c r="C20" s="108" t="s">
        <v>117</v>
      </c>
      <c r="D20" s="109"/>
    </row>
    <row r="23" spans="2:4" x14ac:dyDescent="0.2">
      <c r="B23" s="41" t="s">
        <v>110</v>
      </c>
    </row>
  </sheetData>
  <mergeCells count="18">
    <mergeCell ref="A2:B2"/>
    <mergeCell ref="B5:D5"/>
    <mergeCell ref="C6:D6"/>
    <mergeCell ref="C7:D7"/>
    <mergeCell ref="B10:D10"/>
    <mergeCell ref="C20:D20"/>
    <mergeCell ref="B6:B7"/>
    <mergeCell ref="B15:B17"/>
    <mergeCell ref="C13:D13"/>
    <mergeCell ref="C15:D15"/>
    <mergeCell ref="C16:D16"/>
    <mergeCell ref="C17:D17"/>
    <mergeCell ref="C14:D14"/>
    <mergeCell ref="C18:D18"/>
    <mergeCell ref="C19:D19"/>
    <mergeCell ref="C11:D11"/>
    <mergeCell ref="C12:D12"/>
    <mergeCell ref="B18:B19"/>
  </mergeCells>
  <phoneticPr fontId="10" type="noConversion"/>
  <pageMargins left="0.79000000000000015" right="0.79000000000000015" top="0.79000000000000015" bottom="0.79000000000000015" header="0.79000000000000015" footer="0.79000000000000015"/>
  <pageSetup paperSize="9" orientation="portrait" horizontalDpi="4294967292" verticalDpi="4294967292" r:id="rId1"/>
  <headerFooter>
    <oddFooter>&amp;L&amp;K000000IPMA ICR Handbook_x000D_&amp;KFF0000IPMA Internal Document&amp;C&amp;K000000&amp;P of &amp;N&amp;R&amp;K000000Self-Assessment_x000D_v0.5, 20.06.2016</oddFooter>
  </headerFooter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B1:M101"/>
  <sheetViews>
    <sheetView showGridLines="0" zoomScale="125" zoomScaleNormal="125" zoomScalePageLayoutView="125" workbookViewId="0">
      <pane ySplit="7" topLeftCell="A8" activePane="bottomLeft" state="frozenSplit"/>
      <selection activeCell="C3" sqref="C3"/>
      <selection pane="bottomLeft" activeCell="K4" sqref="K4"/>
    </sheetView>
  </sheetViews>
  <sheetFormatPr defaultColWidth="10.85546875" defaultRowHeight="12.75" x14ac:dyDescent="0.2"/>
  <cols>
    <col min="1" max="1" width="3" style="10" customWidth="1"/>
    <col min="2" max="2" width="7.7109375" style="10" customWidth="1"/>
    <col min="3" max="3" width="41.140625" style="9" customWidth="1"/>
    <col min="4" max="5" width="10.85546875" style="10" customWidth="1"/>
    <col min="6" max="6" width="2.85546875" style="10" customWidth="1"/>
    <col min="7" max="7" width="10.85546875" style="10" customWidth="1"/>
    <col min="8" max="8" width="2.85546875" style="10" customWidth="1"/>
    <col min="9" max="9" width="14.42578125" style="10" customWidth="1"/>
    <col min="10" max="10" width="19.85546875" style="10" customWidth="1"/>
    <col min="11" max="12" width="10.85546875" style="10"/>
    <col min="13" max="13" width="0" style="53" hidden="1" customWidth="1"/>
    <col min="14" max="16384" width="10.85546875" style="10"/>
  </cols>
  <sheetData>
    <row r="1" spans="2:13" ht="12.95" customHeight="1" x14ac:dyDescent="0.2">
      <c r="C1" s="106" t="s">
        <v>126</v>
      </c>
      <c r="E1" s="9"/>
    </row>
    <row r="2" spans="2:13" ht="15.95" customHeight="1" x14ac:dyDescent="0.2">
      <c r="D2" s="24" t="s">
        <v>84</v>
      </c>
      <c r="E2" s="25"/>
      <c r="F2" s="11"/>
      <c r="G2" s="24" t="s">
        <v>1</v>
      </c>
      <c r="I2" s="24" t="s">
        <v>8</v>
      </c>
    </row>
    <row r="3" spans="2:13" ht="18" customHeight="1" x14ac:dyDescent="0.2">
      <c r="B3" s="2" t="s">
        <v>109</v>
      </c>
      <c r="D3" s="143" t="s">
        <v>7</v>
      </c>
      <c r="E3" s="144"/>
      <c r="F3" s="12"/>
      <c r="G3" s="107" t="s">
        <v>125</v>
      </c>
      <c r="I3" s="43" t="s">
        <v>38</v>
      </c>
      <c r="J3" s="59" t="str">
        <f>IF(AND(OR(G3="C",G3="D"),OR((I3="Programme"),I3="Portfolio")),"   Invalid Domain or Level","")</f>
        <v/>
      </c>
    </row>
    <row r="4" spans="2:13" ht="15.95" customHeight="1" x14ac:dyDescent="0.2">
      <c r="B4" s="38" t="s">
        <v>54</v>
      </c>
      <c r="F4" s="11"/>
      <c r="G4" s="42"/>
    </row>
    <row r="5" spans="2:13" s="14" customFormat="1" ht="48" customHeight="1" x14ac:dyDescent="0.2">
      <c r="B5" s="129" t="s">
        <v>86</v>
      </c>
      <c r="C5" s="129"/>
      <c r="D5" s="130" t="str">
        <f>IF(OR(G3="",I3=""),"",IF(G3="D",G98,IF(I3="Project",G99,IF(I3="Portfolio",G101,G100))))</f>
        <v>I can provide clear and convincing evidence of my skills and abilities for this competence element in a project of sufficient complexity for the level I am applying for.</v>
      </c>
      <c r="E5" s="131"/>
      <c r="F5" s="131"/>
      <c r="G5" s="131"/>
      <c r="H5" s="131"/>
      <c r="I5" s="131"/>
      <c r="J5" s="132"/>
      <c r="M5" s="54"/>
    </row>
    <row r="6" spans="2:13" s="14" customFormat="1" ht="20.100000000000001" customHeight="1" x14ac:dyDescent="0.2">
      <c r="C6" s="13"/>
      <c r="D6" s="133" t="s">
        <v>52</v>
      </c>
      <c r="E6" s="134"/>
      <c r="F6" s="134"/>
      <c r="G6" s="134"/>
      <c r="H6" s="134"/>
      <c r="I6" s="134"/>
      <c r="J6" s="135"/>
      <c r="M6" s="54"/>
    </row>
    <row r="7" spans="2:13" s="14" customFormat="1" ht="39.950000000000003" customHeight="1" x14ac:dyDescent="0.2">
      <c r="B7" s="141" t="s">
        <v>37</v>
      </c>
      <c r="C7" s="141"/>
      <c r="D7" s="58" t="s">
        <v>51</v>
      </c>
      <c r="E7" s="58" t="s">
        <v>36</v>
      </c>
      <c r="F7" s="57"/>
      <c r="G7" s="140" t="s">
        <v>35</v>
      </c>
      <c r="H7" s="140"/>
      <c r="I7" s="140"/>
      <c r="J7" s="140"/>
      <c r="M7" s="54"/>
    </row>
    <row r="8" spans="2:13" ht="18" customHeight="1" x14ac:dyDescent="0.2">
      <c r="C8" s="23" t="s">
        <v>3</v>
      </c>
      <c r="D8" s="15"/>
      <c r="E8" s="15"/>
      <c r="F8" s="16"/>
    </row>
    <row r="9" spans="2:13" ht="15.95" customHeight="1" x14ac:dyDescent="0.2">
      <c r="B9" s="34" t="str">
        <f>CONCATENATE($E$98,".3.",M9)</f>
        <v>4.3.1</v>
      </c>
      <c r="C9" s="50" t="s">
        <v>9</v>
      </c>
      <c r="D9" s="29">
        <v>2</v>
      </c>
      <c r="E9" s="29">
        <v>1</v>
      </c>
      <c r="F9" s="17"/>
      <c r="G9" s="136"/>
      <c r="H9" s="137"/>
      <c r="I9" s="137"/>
      <c r="J9" s="137"/>
      <c r="K9" s="37"/>
      <c r="M9" s="53">
        <v>1</v>
      </c>
    </row>
    <row r="10" spans="2:13" ht="15.95" customHeight="1" x14ac:dyDescent="0.2">
      <c r="B10" s="34" t="str">
        <f>CONCATENATE($E$98,".3.",M10)</f>
        <v>4.3.2</v>
      </c>
      <c r="C10" s="50" t="s">
        <v>10</v>
      </c>
      <c r="D10" s="29">
        <v>3</v>
      </c>
      <c r="E10" s="29">
        <v>2</v>
      </c>
      <c r="F10" s="17"/>
      <c r="G10" s="138"/>
      <c r="H10" s="139"/>
      <c r="I10" s="139"/>
      <c r="J10" s="139"/>
      <c r="K10" s="37"/>
      <c r="M10" s="53">
        <f>1+M9</f>
        <v>2</v>
      </c>
    </row>
    <row r="11" spans="2:13" ht="15.95" customHeight="1" x14ac:dyDescent="0.2">
      <c r="B11" s="34" t="str">
        <f>CONCATENATE($E$98,".3.",M11)</f>
        <v>4.3.3</v>
      </c>
      <c r="C11" s="50" t="s">
        <v>11</v>
      </c>
      <c r="D11" s="29">
        <v>2</v>
      </c>
      <c r="E11" s="29">
        <v>2</v>
      </c>
      <c r="F11" s="17"/>
      <c r="G11" s="138"/>
      <c r="H11" s="139"/>
      <c r="I11" s="139"/>
      <c r="J11" s="139"/>
      <c r="K11" s="37"/>
      <c r="M11" s="53">
        <f t="shared" ref="M11:M13" si="0">1+M10</f>
        <v>3</v>
      </c>
    </row>
    <row r="12" spans="2:13" ht="15.95" customHeight="1" x14ac:dyDescent="0.2">
      <c r="B12" s="34" t="str">
        <f>CONCATENATE($E$98,".3.",M12)</f>
        <v>4.3.4</v>
      </c>
      <c r="C12" s="50" t="s">
        <v>12</v>
      </c>
      <c r="D12" s="29">
        <v>2</v>
      </c>
      <c r="E12" s="29">
        <v>3</v>
      </c>
      <c r="F12" s="17"/>
      <c r="G12" s="138"/>
      <c r="H12" s="139"/>
      <c r="I12" s="139"/>
      <c r="J12" s="139"/>
      <c r="K12" s="37"/>
      <c r="M12" s="53">
        <f t="shared" si="0"/>
        <v>4</v>
      </c>
    </row>
    <row r="13" spans="2:13" ht="15.95" customHeight="1" x14ac:dyDescent="0.2">
      <c r="B13" s="34" t="str">
        <f>CONCATENATE($E$98,".3.",M13)</f>
        <v>4.3.5</v>
      </c>
      <c r="C13" s="50" t="s">
        <v>13</v>
      </c>
      <c r="D13" s="29">
        <v>3</v>
      </c>
      <c r="E13" s="29">
        <v>3</v>
      </c>
      <c r="F13" s="17"/>
      <c r="G13" s="138"/>
      <c r="H13" s="139"/>
      <c r="I13" s="139"/>
      <c r="J13" s="139"/>
      <c r="K13" s="37"/>
      <c r="M13" s="53">
        <f t="shared" si="0"/>
        <v>5</v>
      </c>
    </row>
    <row r="14" spans="2:13" s="20" customFormat="1" ht="21" customHeight="1" x14ac:dyDescent="0.2">
      <c r="C14" s="45" t="s">
        <v>43</v>
      </c>
      <c r="D14" s="47">
        <f>IF(COUNTIF(D9:D13,"")=$M13,"",(COUNTIF(D9:D13,3)))</f>
        <v>2</v>
      </c>
      <c r="E14" s="47">
        <f>IF(COUNTIF(E9:E13,"")=$M13,"",(COUNTIF(E9:E13,3)))</f>
        <v>2</v>
      </c>
      <c r="F14" s="18"/>
      <c r="G14" s="19"/>
      <c r="H14" s="19"/>
      <c r="I14" s="19"/>
      <c r="J14" s="19"/>
      <c r="M14" s="55"/>
    </row>
    <row r="15" spans="2:13" ht="14.25" x14ac:dyDescent="0.2">
      <c r="D15" s="31"/>
      <c r="E15" s="15"/>
      <c r="F15" s="16"/>
      <c r="G15" s="21"/>
      <c r="H15" s="21"/>
      <c r="I15" s="21"/>
      <c r="J15" s="21"/>
    </row>
    <row r="16" spans="2:13" ht="18" customHeight="1" x14ac:dyDescent="0.2">
      <c r="C16" s="23" t="s">
        <v>4</v>
      </c>
      <c r="D16" s="15"/>
      <c r="E16" s="15"/>
      <c r="F16" s="16"/>
      <c r="G16" s="21"/>
      <c r="H16" s="21"/>
      <c r="I16" s="21"/>
      <c r="J16" s="21"/>
    </row>
    <row r="17" spans="2:13" ht="15.95" customHeight="1" x14ac:dyDescent="0.2">
      <c r="B17" s="34" t="str">
        <f t="shared" ref="B17:B26" si="1">CONCATENATE($E$98,".4.",M17)</f>
        <v>4.4.1</v>
      </c>
      <c r="C17" s="50" t="s">
        <v>14</v>
      </c>
      <c r="D17" s="29">
        <v>3</v>
      </c>
      <c r="E17" s="29">
        <v>2</v>
      </c>
      <c r="F17" s="17"/>
      <c r="G17" s="138"/>
      <c r="H17" s="139"/>
      <c r="I17" s="139"/>
      <c r="J17" s="139"/>
      <c r="K17" s="37"/>
      <c r="M17" s="53">
        <v>1</v>
      </c>
    </row>
    <row r="18" spans="2:13" ht="15.95" customHeight="1" x14ac:dyDescent="0.2">
      <c r="B18" s="34" t="str">
        <f t="shared" si="1"/>
        <v>4.4.2</v>
      </c>
      <c r="C18" s="50" t="s">
        <v>15</v>
      </c>
      <c r="D18" s="29">
        <v>3</v>
      </c>
      <c r="E18" s="29">
        <v>2</v>
      </c>
      <c r="F18" s="17"/>
      <c r="G18" s="138"/>
      <c r="H18" s="139"/>
      <c r="I18" s="139"/>
      <c r="J18" s="139"/>
      <c r="K18" s="37"/>
      <c r="M18" s="53">
        <f t="shared" ref="M18:M26" si="2">1+M17</f>
        <v>2</v>
      </c>
    </row>
    <row r="19" spans="2:13" ht="15.95" customHeight="1" x14ac:dyDescent="0.2">
      <c r="B19" s="34" t="str">
        <f t="shared" si="1"/>
        <v>4.4.3</v>
      </c>
      <c r="C19" s="50" t="s">
        <v>16</v>
      </c>
      <c r="D19" s="29">
        <v>3</v>
      </c>
      <c r="E19" s="29">
        <v>2</v>
      </c>
      <c r="F19" s="17"/>
      <c r="G19" s="138"/>
      <c r="H19" s="139"/>
      <c r="I19" s="139"/>
      <c r="J19" s="139"/>
      <c r="K19" s="37"/>
      <c r="M19" s="53">
        <f t="shared" si="2"/>
        <v>3</v>
      </c>
    </row>
    <row r="20" spans="2:13" ht="15.95" customHeight="1" x14ac:dyDescent="0.2">
      <c r="B20" s="34" t="str">
        <f t="shared" si="1"/>
        <v>4.4.4</v>
      </c>
      <c r="C20" s="50" t="s">
        <v>17</v>
      </c>
      <c r="D20" s="29">
        <v>3</v>
      </c>
      <c r="E20" s="29">
        <v>2</v>
      </c>
      <c r="F20" s="17"/>
      <c r="G20" s="138"/>
      <c r="H20" s="139"/>
      <c r="I20" s="139"/>
      <c r="J20" s="139"/>
      <c r="K20" s="37"/>
      <c r="M20" s="53">
        <f t="shared" si="2"/>
        <v>4</v>
      </c>
    </row>
    <row r="21" spans="2:13" ht="15.95" customHeight="1" x14ac:dyDescent="0.2">
      <c r="B21" s="34" t="str">
        <f t="shared" si="1"/>
        <v>4.4.5</v>
      </c>
      <c r="C21" s="50" t="s">
        <v>18</v>
      </c>
      <c r="D21" s="29">
        <v>3</v>
      </c>
      <c r="E21" s="29">
        <v>3</v>
      </c>
      <c r="F21" s="17"/>
      <c r="G21" s="138"/>
      <c r="H21" s="139"/>
      <c r="I21" s="139"/>
      <c r="J21" s="139"/>
      <c r="K21" s="37"/>
      <c r="M21" s="53">
        <f t="shared" si="2"/>
        <v>5</v>
      </c>
    </row>
    <row r="22" spans="2:13" ht="15.95" customHeight="1" x14ac:dyDescent="0.2">
      <c r="B22" s="34" t="str">
        <f t="shared" si="1"/>
        <v>4.4.6</v>
      </c>
      <c r="C22" s="50" t="s">
        <v>19</v>
      </c>
      <c r="D22" s="29">
        <v>3</v>
      </c>
      <c r="E22" s="29">
        <v>3</v>
      </c>
      <c r="F22" s="17"/>
      <c r="G22" s="138"/>
      <c r="H22" s="139"/>
      <c r="I22" s="139"/>
      <c r="J22" s="139"/>
      <c r="K22" s="37"/>
      <c r="M22" s="53">
        <f t="shared" si="2"/>
        <v>6</v>
      </c>
    </row>
    <row r="23" spans="2:13" ht="15.95" customHeight="1" x14ac:dyDescent="0.2">
      <c r="B23" s="34" t="str">
        <f t="shared" si="1"/>
        <v>4.4.7</v>
      </c>
      <c r="C23" s="50" t="s">
        <v>20</v>
      </c>
      <c r="D23" s="29">
        <v>3</v>
      </c>
      <c r="E23" s="29">
        <v>3</v>
      </c>
      <c r="F23" s="17"/>
      <c r="G23" s="138"/>
      <c r="H23" s="139"/>
      <c r="I23" s="139"/>
      <c r="J23" s="139"/>
      <c r="K23" s="37"/>
      <c r="M23" s="53">
        <f t="shared" si="2"/>
        <v>7</v>
      </c>
    </row>
    <row r="24" spans="2:13" ht="15.95" customHeight="1" x14ac:dyDescent="0.2">
      <c r="B24" s="34" t="str">
        <f t="shared" si="1"/>
        <v>4.4.8</v>
      </c>
      <c r="C24" s="50" t="s">
        <v>21</v>
      </c>
      <c r="D24" s="29">
        <v>3</v>
      </c>
      <c r="E24" s="29">
        <v>3</v>
      </c>
      <c r="F24" s="17"/>
      <c r="G24" s="138"/>
      <c r="H24" s="139"/>
      <c r="I24" s="139"/>
      <c r="J24" s="139"/>
      <c r="K24" s="37"/>
      <c r="M24" s="53">
        <f t="shared" si="2"/>
        <v>8</v>
      </c>
    </row>
    <row r="25" spans="2:13" ht="15.95" customHeight="1" x14ac:dyDescent="0.2">
      <c r="B25" s="34" t="str">
        <f t="shared" si="1"/>
        <v>4.4.9</v>
      </c>
      <c r="C25" s="50" t="s">
        <v>22</v>
      </c>
      <c r="D25" s="29">
        <v>3</v>
      </c>
      <c r="E25" s="29">
        <v>2</v>
      </c>
      <c r="F25" s="17"/>
      <c r="G25" s="138"/>
      <c r="H25" s="139"/>
      <c r="I25" s="139"/>
      <c r="J25" s="139"/>
      <c r="K25" s="37"/>
      <c r="M25" s="53">
        <f t="shared" si="2"/>
        <v>9</v>
      </c>
    </row>
    <row r="26" spans="2:13" ht="15.95" customHeight="1" x14ac:dyDescent="0.2">
      <c r="B26" s="34" t="str">
        <f t="shared" si="1"/>
        <v>4.4.10</v>
      </c>
      <c r="C26" s="50" t="s">
        <v>23</v>
      </c>
      <c r="D26" s="29">
        <v>3</v>
      </c>
      <c r="E26" s="29">
        <v>1</v>
      </c>
      <c r="F26" s="17"/>
      <c r="G26" s="138"/>
      <c r="H26" s="139"/>
      <c r="I26" s="139"/>
      <c r="J26" s="139"/>
      <c r="K26" s="37"/>
      <c r="M26" s="53">
        <f t="shared" si="2"/>
        <v>10</v>
      </c>
    </row>
    <row r="27" spans="2:13" s="20" customFormat="1" ht="21" customHeight="1" x14ac:dyDescent="0.2">
      <c r="C27" s="45" t="s">
        <v>43</v>
      </c>
      <c r="D27" s="47">
        <f>IF(COUNTIF(D17:D26,"")=$M26,"",(COUNTIF(D17:D26,3)))</f>
        <v>10</v>
      </c>
      <c r="E27" s="47">
        <f>IF(COUNTIF(E17:E26,"")=$M26,"",(COUNTIF(E17:E26,3)))</f>
        <v>4</v>
      </c>
      <c r="F27" s="18"/>
      <c r="G27" s="19"/>
      <c r="H27" s="19"/>
      <c r="I27" s="19"/>
      <c r="J27" s="19"/>
      <c r="M27" s="55"/>
    </row>
    <row r="28" spans="2:13" x14ac:dyDescent="0.2">
      <c r="C28" s="22"/>
      <c r="D28" s="15"/>
      <c r="E28" s="15"/>
      <c r="F28" s="16"/>
      <c r="G28" s="21"/>
      <c r="H28" s="21"/>
      <c r="I28" s="21"/>
      <c r="J28" s="21"/>
    </row>
    <row r="29" spans="2:13" ht="18" customHeight="1" x14ac:dyDescent="0.2">
      <c r="C29" s="23" t="s">
        <v>5</v>
      </c>
      <c r="D29" s="15"/>
      <c r="E29" s="15"/>
      <c r="F29" s="16"/>
      <c r="G29" s="21"/>
      <c r="H29" s="21"/>
      <c r="I29" s="21"/>
      <c r="J29" s="21"/>
    </row>
    <row r="30" spans="2:13" ht="15.95" customHeight="1" x14ac:dyDescent="0.2">
      <c r="B30" s="34" t="str">
        <f t="shared" ref="B30:B42" si="3">CONCATENATE($E$98,".5.",M30)</f>
        <v>4.5.1</v>
      </c>
      <c r="C30" s="50" t="str">
        <f>IF($I$3=""," Design",CONCATENATE(" ",$I$3," design"))</f>
        <v xml:space="preserve"> Project design</v>
      </c>
      <c r="D30" s="29">
        <v>3</v>
      </c>
      <c r="E30" s="29">
        <v>2</v>
      </c>
      <c r="F30" s="17"/>
      <c r="G30" s="138"/>
      <c r="H30" s="139"/>
      <c r="I30" s="139"/>
      <c r="J30" s="139"/>
      <c r="K30" s="37"/>
      <c r="M30" s="53">
        <v>1</v>
      </c>
    </row>
    <row r="31" spans="2:13" ht="15.95" customHeight="1" x14ac:dyDescent="0.2">
      <c r="B31" s="34" t="str">
        <f t="shared" si="3"/>
        <v>4.5.2</v>
      </c>
      <c r="C31" s="50" t="str">
        <f>IF($I$3="Project"," Requirements and objectives",IF($I$3="Portfolio"," Benefits"," Benefits and objectives"))</f>
        <v xml:space="preserve"> Requirements and objectives</v>
      </c>
      <c r="D31" s="29">
        <v>3</v>
      </c>
      <c r="E31" s="29">
        <v>1</v>
      </c>
      <c r="F31" s="17"/>
      <c r="G31" s="138"/>
      <c r="H31" s="139"/>
      <c r="I31" s="139"/>
      <c r="J31" s="139"/>
      <c r="K31" s="37"/>
      <c r="M31" s="53">
        <f t="shared" ref="M31:M42" si="4">1+M30</f>
        <v>2</v>
      </c>
    </row>
    <row r="32" spans="2:13" ht="15.95" customHeight="1" x14ac:dyDescent="0.2">
      <c r="B32" s="34" t="str">
        <f t="shared" si="3"/>
        <v>4.5.3</v>
      </c>
      <c r="C32" s="50" t="s">
        <v>24</v>
      </c>
      <c r="D32" s="29">
        <v>3</v>
      </c>
      <c r="E32" s="29">
        <v>2</v>
      </c>
      <c r="F32" s="17"/>
      <c r="G32" s="138"/>
      <c r="H32" s="139"/>
      <c r="I32" s="139"/>
      <c r="J32" s="139"/>
      <c r="K32" s="37"/>
      <c r="M32" s="53">
        <f t="shared" si="4"/>
        <v>3</v>
      </c>
    </row>
    <row r="33" spans="2:13" ht="15.95" customHeight="1" x14ac:dyDescent="0.2">
      <c r="B33" s="34" t="str">
        <f t="shared" si="3"/>
        <v>4.5.4</v>
      </c>
      <c r="C33" s="50" t="s">
        <v>25</v>
      </c>
      <c r="D33" s="29">
        <v>3</v>
      </c>
      <c r="E33" s="29">
        <v>3</v>
      </c>
      <c r="F33" s="17"/>
      <c r="G33" s="138"/>
      <c r="H33" s="139"/>
      <c r="I33" s="139"/>
      <c r="J33" s="139"/>
      <c r="K33" s="37"/>
      <c r="M33" s="53">
        <f t="shared" si="4"/>
        <v>4</v>
      </c>
    </row>
    <row r="34" spans="2:13" ht="15.95" customHeight="1" x14ac:dyDescent="0.2">
      <c r="B34" s="34" t="str">
        <f t="shared" si="3"/>
        <v>4.5.5</v>
      </c>
      <c r="C34" s="50" t="s">
        <v>26</v>
      </c>
      <c r="D34" s="29">
        <v>3</v>
      </c>
      <c r="E34" s="29">
        <v>3</v>
      </c>
      <c r="F34" s="17"/>
      <c r="G34" s="138"/>
      <c r="H34" s="139"/>
      <c r="I34" s="139"/>
      <c r="J34" s="139"/>
      <c r="K34" s="37"/>
      <c r="M34" s="53">
        <f t="shared" si="4"/>
        <v>5</v>
      </c>
    </row>
    <row r="35" spans="2:13" ht="15.95" customHeight="1" x14ac:dyDescent="0.2">
      <c r="B35" s="34" t="str">
        <f t="shared" si="3"/>
        <v>4.5.6</v>
      </c>
      <c r="C35" s="50" t="s">
        <v>27</v>
      </c>
      <c r="D35" s="29">
        <v>3</v>
      </c>
      <c r="E35" s="29">
        <v>2</v>
      </c>
      <c r="F35" s="17"/>
      <c r="G35" s="138"/>
      <c r="H35" s="139"/>
      <c r="I35" s="139"/>
      <c r="J35" s="139"/>
      <c r="K35" s="37"/>
      <c r="M35" s="53">
        <f t="shared" si="4"/>
        <v>6</v>
      </c>
    </row>
    <row r="36" spans="2:13" ht="15.95" customHeight="1" x14ac:dyDescent="0.2">
      <c r="B36" s="34" t="str">
        <f t="shared" si="3"/>
        <v>4.5.7</v>
      </c>
      <c r="C36" s="50" t="s">
        <v>28</v>
      </c>
      <c r="D36" s="29">
        <v>3</v>
      </c>
      <c r="E36" s="29">
        <v>1</v>
      </c>
      <c r="F36" s="17"/>
      <c r="G36" s="138"/>
      <c r="H36" s="139"/>
      <c r="I36" s="139"/>
      <c r="J36" s="139"/>
      <c r="K36" s="37"/>
      <c r="M36" s="53">
        <f t="shared" si="4"/>
        <v>7</v>
      </c>
    </row>
    <row r="37" spans="2:13" ht="15.95" customHeight="1" x14ac:dyDescent="0.2">
      <c r="B37" s="34" t="str">
        <f t="shared" si="3"/>
        <v>4.5.8</v>
      </c>
      <c r="C37" s="50" t="s">
        <v>29</v>
      </c>
      <c r="D37" s="29">
        <v>3</v>
      </c>
      <c r="E37" s="29">
        <v>2</v>
      </c>
      <c r="F37" s="17"/>
      <c r="G37" s="138"/>
      <c r="H37" s="139"/>
      <c r="I37" s="139"/>
      <c r="J37" s="139"/>
      <c r="K37" s="37"/>
      <c r="M37" s="53">
        <f t="shared" si="4"/>
        <v>8</v>
      </c>
    </row>
    <row r="38" spans="2:13" ht="15.95" customHeight="1" x14ac:dyDescent="0.2">
      <c r="B38" s="34" t="str">
        <f t="shared" si="3"/>
        <v>4.5.9</v>
      </c>
      <c r="C38" s="50" t="s">
        <v>30</v>
      </c>
      <c r="D38" s="29">
        <v>2</v>
      </c>
      <c r="E38" s="29">
        <v>3</v>
      </c>
      <c r="F38" s="17"/>
      <c r="G38" s="138"/>
      <c r="H38" s="139"/>
      <c r="I38" s="139"/>
      <c r="J38" s="139"/>
      <c r="K38" s="37"/>
      <c r="M38" s="53">
        <f t="shared" si="4"/>
        <v>9</v>
      </c>
    </row>
    <row r="39" spans="2:13" ht="15.95" customHeight="1" x14ac:dyDescent="0.2">
      <c r="B39" s="34" t="str">
        <f t="shared" si="3"/>
        <v>4.5.10</v>
      </c>
      <c r="C39" s="50" t="s">
        <v>31</v>
      </c>
      <c r="D39" s="29">
        <v>3</v>
      </c>
      <c r="E39" s="29">
        <v>2</v>
      </c>
      <c r="F39" s="17"/>
      <c r="G39" s="138"/>
      <c r="H39" s="139"/>
      <c r="I39" s="139"/>
      <c r="J39" s="139"/>
      <c r="K39" s="37"/>
      <c r="M39" s="53">
        <f t="shared" si="4"/>
        <v>10</v>
      </c>
    </row>
    <row r="40" spans="2:13" ht="15.95" customHeight="1" x14ac:dyDescent="0.2">
      <c r="B40" s="34" t="str">
        <f t="shared" si="3"/>
        <v>4.5.11</v>
      </c>
      <c r="C40" s="50" t="s">
        <v>32</v>
      </c>
      <c r="D40" s="29">
        <v>3</v>
      </c>
      <c r="E40" s="29">
        <v>3</v>
      </c>
      <c r="F40" s="17"/>
      <c r="G40" s="138"/>
      <c r="H40" s="139"/>
      <c r="I40" s="139"/>
      <c r="J40" s="139"/>
      <c r="K40" s="37"/>
      <c r="M40" s="53">
        <f t="shared" si="4"/>
        <v>11</v>
      </c>
    </row>
    <row r="41" spans="2:13" ht="15.95" customHeight="1" x14ac:dyDescent="0.2">
      <c r="B41" s="34" t="str">
        <f t="shared" si="3"/>
        <v>4.5.12</v>
      </c>
      <c r="C41" s="50" t="s">
        <v>33</v>
      </c>
      <c r="D41" s="29">
        <v>3</v>
      </c>
      <c r="E41" s="29">
        <v>2</v>
      </c>
      <c r="F41" s="17"/>
      <c r="G41" s="138"/>
      <c r="H41" s="139"/>
      <c r="I41" s="139"/>
      <c r="J41" s="139"/>
      <c r="K41" s="37"/>
      <c r="M41" s="53">
        <f t="shared" si="4"/>
        <v>12</v>
      </c>
    </row>
    <row r="42" spans="2:13" ht="15.95" customHeight="1" x14ac:dyDescent="0.2">
      <c r="B42" s="34" t="str">
        <f t="shared" si="3"/>
        <v>4.5.13</v>
      </c>
      <c r="C42" s="50" t="s">
        <v>34</v>
      </c>
      <c r="D42" s="29">
        <v>2</v>
      </c>
      <c r="E42" s="29">
        <v>1</v>
      </c>
      <c r="F42" s="17"/>
      <c r="G42" s="138"/>
      <c r="H42" s="139"/>
      <c r="I42" s="139"/>
      <c r="J42" s="139"/>
      <c r="K42" s="37"/>
      <c r="M42" s="53">
        <f t="shared" si="4"/>
        <v>13</v>
      </c>
    </row>
    <row r="43" spans="2:13" ht="15.95" customHeight="1" x14ac:dyDescent="0.2">
      <c r="B43" s="34" t="str">
        <f>IF($E$98=4,"",CONCATENATE($E$98,".5.",M43))</f>
        <v/>
      </c>
      <c r="C43" s="50" t="str">
        <f>IF($E$98=4,""," Select and balance")</f>
        <v/>
      </c>
      <c r="D43" s="29"/>
      <c r="E43" s="29"/>
      <c r="F43" s="17"/>
      <c r="G43" s="138"/>
      <c r="H43" s="139"/>
      <c r="I43" s="139"/>
      <c r="J43" s="139"/>
      <c r="K43" s="37"/>
      <c r="M43" s="53">
        <v>14</v>
      </c>
    </row>
    <row r="44" spans="2:13" s="20" customFormat="1" ht="21" customHeight="1" x14ac:dyDescent="0.2">
      <c r="C44" s="45" t="s">
        <v>43</v>
      </c>
      <c r="D44" s="47">
        <f>IF(COUNTIF(D30:D43,"")=$M$43,"",(COUNTIF(D30:D43,3)))</f>
        <v>11</v>
      </c>
      <c r="E44" s="47">
        <f>IF(COUNTIF(E30:E43,"")=$M$43,"",(COUNTIF(E30:E43,3)))</f>
        <v>4</v>
      </c>
      <c r="F44" s="18"/>
      <c r="M44" s="55"/>
    </row>
    <row r="45" spans="2:13" s="1" customFormat="1" ht="15.95" customHeight="1" x14ac:dyDescent="0.2">
      <c r="F45" s="30"/>
      <c r="M45" s="56"/>
    </row>
    <row r="46" spans="2:13" s="1" customFormat="1" ht="15.95" customHeight="1" x14ac:dyDescent="0.2">
      <c r="C46" s="48" t="s">
        <v>2</v>
      </c>
      <c r="F46" s="30"/>
      <c r="M46" s="56"/>
    </row>
    <row r="47" spans="2:13" s="1" customFormat="1" ht="9" customHeight="1" x14ac:dyDescent="0.2">
      <c r="C47" s="3"/>
      <c r="F47" s="30"/>
      <c r="M47" s="56"/>
    </row>
    <row r="48" spans="2:13" s="1" customFormat="1" ht="15.95" customHeight="1" x14ac:dyDescent="0.2">
      <c r="C48" s="44" t="s">
        <v>44</v>
      </c>
      <c r="D48" s="49">
        <f>COUNTIF(D$9:D$13,3)+COUNTIF(D$17:D$26,3)+COUNTIF(D$30:D$43,3)</f>
        <v>23</v>
      </c>
      <c r="E48" s="49">
        <f>COUNTIF(E$9:E$13,3)+COUNTIF(E$17:E$26,3)+COUNTIF(E$30:E$43,3)</f>
        <v>10</v>
      </c>
      <c r="F48" s="30"/>
      <c r="M48" s="56"/>
    </row>
    <row r="49" spans="2:13" s="1" customFormat="1" ht="15.95" customHeight="1" x14ac:dyDescent="0.2">
      <c r="C49" s="44" t="s">
        <v>45</v>
      </c>
      <c r="D49" s="49">
        <f>COUNTIF(D$9:D$13,2)+COUNTIF(D$17:D$26,2)+COUNTIF(D$30:D$43,2)</f>
        <v>5</v>
      </c>
      <c r="E49" s="49">
        <f>COUNTIF(E$9:E$13,2)+COUNTIF(E$17:E$26,2)+COUNTIF(E$30:E$43,2)</f>
        <v>13</v>
      </c>
      <c r="F49" s="30"/>
      <c r="M49" s="56"/>
    </row>
    <row r="50" spans="2:13" s="1" customFormat="1" ht="15.95" customHeight="1" x14ac:dyDescent="0.2">
      <c r="C50" s="44" t="s">
        <v>46</v>
      </c>
      <c r="D50" s="49">
        <f>COUNTIF(D$9:D$13,1)+COUNTIF(D$17:D$26,1)+COUNTIF(D$30:D$43,1)</f>
        <v>0</v>
      </c>
      <c r="E50" s="49">
        <f>COUNTIF(E$9:E$13,1)+COUNTIF(E$17:E$26,1)+COUNTIF(E$30:E$43,1)</f>
        <v>5</v>
      </c>
      <c r="F50" s="30"/>
      <c r="M50" s="56"/>
    </row>
    <row r="51" spans="2:13" s="1" customFormat="1" ht="15.95" customHeight="1" x14ac:dyDescent="0.2">
      <c r="C51" s="44" t="s">
        <v>47</v>
      </c>
      <c r="D51" s="49">
        <f>IF($I$3="Project",(COUNTBLANK(D$9:D$13)+COUNTBLANK(D$17:D$26)+COUNTBLANK(D$30:D$42)),(COUNTBLANK(D$9:D$13)+COUNTBLANK(D$17:D$26)+COUNTBLANK(D$30:D$43)))</f>
        <v>0</v>
      </c>
      <c r="E51" s="49">
        <f>IF($I$3="Project",(COUNTBLANK(E$9:E$13)+COUNTBLANK(E$17:E$26)+COUNTBLANK(E$30:E$42)),(COUNTBLANK(E$9:E$13)+COUNTBLANK(E$17:E$26)+COUNTBLANK(E$30:E$43)))</f>
        <v>0</v>
      </c>
      <c r="F51" s="30"/>
      <c r="G51" s="142" t="str">
        <f>IF(D51&gt;0,"Please evaluate all competence elements",IF(G3="D","",IF(E51&gt;0,"Please evaluate all competence elements","")))</f>
        <v/>
      </c>
      <c r="H51" s="142"/>
      <c r="I51" s="142"/>
      <c r="J51" s="142"/>
      <c r="M51" s="56"/>
    </row>
    <row r="52" spans="2:13" s="1" customFormat="1" ht="9.9499999999999993" customHeight="1" x14ac:dyDescent="0.2">
      <c r="B52" s="32"/>
      <c r="H52" s="36"/>
      <c r="I52" s="36"/>
      <c r="J52" s="36"/>
      <c r="K52" s="36"/>
      <c r="M52" s="56"/>
    </row>
    <row r="53" spans="2:13" s="1" customFormat="1" ht="9.9499999999999993" customHeight="1" x14ac:dyDescent="0.2">
      <c r="B53" s="32"/>
      <c r="H53" s="36"/>
      <c r="I53" s="36"/>
      <c r="J53" s="36"/>
      <c r="K53" s="36"/>
      <c r="M53" s="56"/>
    </row>
    <row r="54" spans="2:13" s="1" customFormat="1" ht="15.95" customHeight="1" x14ac:dyDescent="0.2">
      <c r="B54" s="32"/>
      <c r="C54" s="1" t="s">
        <v>6</v>
      </c>
      <c r="H54" s="36"/>
      <c r="I54" s="36"/>
      <c r="J54" s="36"/>
      <c r="K54" s="36"/>
      <c r="M54" s="56"/>
    </row>
    <row r="55" spans="2:13" s="1" customFormat="1" ht="14.25" x14ac:dyDescent="0.2">
      <c r="B55" s="32"/>
      <c r="H55" s="36"/>
      <c r="I55" s="36"/>
      <c r="J55" s="36"/>
      <c r="K55" s="36"/>
      <c r="M55" s="56"/>
    </row>
    <row r="56" spans="2:13" s="1" customFormat="1" ht="14.25" x14ac:dyDescent="0.2">
      <c r="B56" s="32"/>
      <c r="H56" s="36"/>
      <c r="I56" s="36"/>
      <c r="J56" s="36"/>
      <c r="K56" s="36"/>
      <c r="M56" s="56"/>
    </row>
    <row r="57" spans="2:13" s="1" customFormat="1" ht="14.25" x14ac:dyDescent="0.2">
      <c r="B57" s="41" t="str">
        <f>Təlimatlar_AZ!B23</f>
        <v>versiya 1.0</v>
      </c>
      <c r="H57" s="36"/>
      <c r="I57" s="36"/>
      <c r="J57" s="36"/>
      <c r="K57" s="36"/>
      <c r="M57" s="56"/>
    </row>
    <row r="58" spans="2:13" s="1" customFormat="1" ht="14.25" x14ac:dyDescent="0.2">
      <c r="F58" s="30"/>
      <c r="M58" s="56"/>
    </row>
    <row r="59" spans="2:13" s="1" customFormat="1" ht="14.25" x14ac:dyDescent="0.2">
      <c r="F59" s="30"/>
      <c r="M59" s="56"/>
    </row>
    <row r="60" spans="2:13" s="1" customFormat="1" ht="14.25" x14ac:dyDescent="0.2">
      <c r="F60" s="30"/>
      <c r="M60" s="56"/>
    </row>
    <row r="61" spans="2:13" s="1" customFormat="1" ht="14.25" x14ac:dyDescent="0.2">
      <c r="F61" s="30"/>
      <c r="M61" s="56"/>
    </row>
    <row r="62" spans="2:13" s="1" customFormat="1" ht="14.25" x14ac:dyDescent="0.2">
      <c r="F62" s="30"/>
      <c r="M62" s="56"/>
    </row>
    <row r="63" spans="2:13" s="1" customFormat="1" ht="14.25" x14ac:dyDescent="0.2">
      <c r="F63" s="30"/>
      <c r="M63" s="56"/>
    </row>
    <row r="64" spans="2:13" s="1" customFormat="1" ht="14.25" x14ac:dyDescent="0.2">
      <c r="F64" s="30"/>
      <c r="M64" s="56"/>
    </row>
    <row r="65" spans="6:13" s="1" customFormat="1" ht="14.25" x14ac:dyDescent="0.2">
      <c r="F65" s="30"/>
      <c r="M65" s="56"/>
    </row>
    <row r="66" spans="6:13" s="1" customFormat="1" ht="14.25" x14ac:dyDescent="0.2">
      <c r="F66" s="30"/>
      <c r="M66" s="56"/>
    </row>
    <row r="67" spans="6:13" s="1" customFormat="1" ht="14.25" x14ac:dyDescent="0.2">
      <c r="F67" s="30"/>
      <c r="M67" s="56"/>
    </row>
    <row r="68" spans="6:13" s="1" customFormat="1" ht="14.25" x14ac:dyDescent="0.2">
      <c r="F68" s="30"/>
      <c r="M68" s="56"/>
    </row>
    <row r="69" spans="6:13" s="1" customFormat="1" ht="14.25" x14ac:dyDescent="0.2">
      <c r="F69" s="30"/>
      <c r="M69" s="56"/>
    </row>
    <row r="70" spans="6:13" s="1" customFormat="1" ht="14.25" x14ac:dyDescent="0.2">
      <c r="F70" s="30"/>
      <c r="M70" s="56"/>
    </row>
    <row r="71" spans="6:13" s="1" customFormat="1" ht="14.25" x14ac:dyDescent="0.2">
      <c r="F71" s="30"/>
      <c r="M71" s="56"/>
    </row>
    <row r="72" spans="6:13" s="1" customFormat="1" ht="14.25" x14ac:dyDescent="0.2">
      <c r="F72" s="30"/>
      <c r="M72" s="56"/>
    </row>
    <row r="73" spans="6:13" s="1" customFormat="1" ht="14.25" x14ac:dyDescent="0.2">
      <c r="F73" s="30"/>
      <c r="M73" s="56"/>
    </row>
    <row r="74" spans="6:13" s="1" customFormat="1" ht="14.25" x14ac:dyDescent="0.2">
      <c r="F74" s="30"/>
      <c r="M74" s="56"/>
    </row>
    <row r="75" spans="6:13" s="1" customFormat="1" ht="14.25" x14ac:dyDescent="0.2">
      <c r="F75" s="30"/>
      <c r="M75" s="56"/>
    </row>
    <row r="76" spans="6:13" s="1" customFormat="1" ht="14.25" x14ac:dyDescent="0.2">
      <c r="F76" s="30"/>
      <c r="M76" s="56"/>
    </row>
    <row r="77" spans="6:13" s="1" customFormat="1" ht="14.25" x14ac:dyDescent="0.2">
      <c r="F77" s="30"/>
      <c r="M77" s="56"/>
    </row>
    <row r="78" spans="6:13" s="1" customFormat="1" ht="14.25" x14ac:dyDescent="0.2">
      <c r="F78" s="30"/>
      <c r="M78" s="56"/>
    </row>
    <row r="79" spans="6:13" s="1" customFormat="1" ht="14.25" x14ac:dyDescent="0.2">
      <c r="F79" s="30"/>
      <c r="M79" s="56"/>
    </row>
    <row r="80" spans="6:13" s="1" customFormat="1" ht="14.25" x14ac:dyDescent="0.2">
      <c r="F80" s="30"/>
      <c r="M80" s="56"/>
    </row>
    <row r="81" spans="6:13" s="1" customFormat="1" ht="14.25" x14ac:dyDescent="0.2">
      <c r="F81" s="30"/>
      <c r="M81" s="56"/>
    </row>
    <row r="82" spans="6:13" s="1" customFormat="1" ht="14.25" x14ac:dyDescent="0.2">
      <c r="F82" s="30"/>
      <c r="M82" s="56"/>
    </row>
    <row r="83" spans="6:13" s="1" customFormat="1" ht="14.25" x14ac:dyDescent="0.2">
      <c r="F83" s="30"/>
      <c r="M83" s="56"/>
    </row>
    <row r="84" spans="6:13" s="1" customFormat="1" ht="14.25" x14ac:dyDescent="0.2">
      <c r="F84" s="30"/>
      <c r="M84" s="56"/>
    </row>
    <row r="85" spans="6:13" s="1" customFormat="1" ht="14.25" x14ac:dyDescent="0.2">
      <c r="F85" s="30"/>
      <c r="M85" s="56"/>
    </row>
    <row r="86" spans="6:13" s="1" customFormat="1" ht="14.25" x14ac:dyDescent="0.2">
      <c r="F86" s="30"/>
      <c r="M86" s="56"/>
    </row>
    <row r="87" spans="6:13" s="1" customFormat="1" ht="14.25" x14ac:dyDescent="0.2">
      <c r="F87" s="30"/>
      <c r="M87" s="56"/>
    </row>
    <row r="88" spans="6:13" s="1" customFormat="1" ht="14.25" x14ac:dyDescent="0.2">
      <c r="F88" s="30"/>
      <c r="M88" s="56"/>
    </row>
    <row r="89" spans="6:13" s="1" customFormat="1" ht="14.25" x14ac:dyDescent="0.2">
      <c r="F89" s="30"/>
      <c r="M89" s="56"/>
    </row>
    <row r="90" spans="6:13" s="1" customFormat="1" ht="14.25" x14ac:dyDescent="0.2">
      <c r="F90" s="30"/>
      <c r="M90" s="56"/>
    </row>
    <row r="91" spans="6:13" s="1" customFormat="1" ht="14.25" x14ac:dyDescent="0.2">
      <c r="F91" s="30"/>
      <c r="M91" s="56"/>
    </row>
    <row r="92" spans="6:13" s="1" customFormat="1" ht="14.25" x14ac:dyDescent="0.2">
      <c r="F92" s="30"/>
      <c r="M92" s="56"/>
    </row>
    <row r="93" spans="6:13" s="1" customFormat="1" ht="14.25" x14ac:dyDescent="0.2">
      <c r="F93" s="30"/>
      <c r="M93" s="56"/>
    </row>
    <row r="94" spans="6:13" s="1" customFormat="1" ht="14.25" x14ac:dyDescent="0.2">
      <c r="F94" s="30"/>
      <c r="M94" s="56"/>
    </row>
    <row r="95" spans="6:13" s="1" customFormat="1" ht="14.25" x14ac:dyDescent="0.2">
      <c r="F95" s="30"/>
      <c r="M95" s="56"/>
    </row>
    <row r="96" spans="6:13" s="1" customFormat="1" ht="14.25" x14ac:dyDescent="0.2">
      <c r="F96" s="30"/>
      <c r="M96" s="56"/>
    </row>
    <row r="97" spans="2:13" s="1" customFormat="1" ht="14.25" x14ac:dyDescent="0.2">
      <c r="F97" s="30"/>
      <c r="G97" s="1" t="s">
        <v>41</v>
      </c>
      <c r="M97" s="56"/>
    </row>
    <row r="98" spans="2:13" s="1" customFormat="1" ht="14.25" x14ac:dyDescent="0.2">
      <c r="B98" s="32"/>
      <c r="D98" s="44" t="s">
        <v>39</v>
      </c>
      <c r="E98" s="31">
        <f>IF($I$3="Project",4,IF($I$3="Portfolio",6,5))</f>
        <v>4</v>
      </c>
      <c r="G98" s="46" t="s">
        <v>42</v>
      </c>
      <c r="H98" s="36"/>
      <c r="I98" s="36"/>
      <c r="J98" s="36"/>
      <c r="K98" s="36"/>
      <c r="M98" s="56"/>
    </row>
    <row r="99" spans="2:13" ht="14.25" x14ac:dyDescent="0.2">
      <c r="B99" s="33"/>
      <c r="D99" s="44" t="s">
        <v>40</v>
      </c>
      <c r="E99" s="31">
        <f>IF(E98=4, 28,29)</f>
        <v>28</v>
      </c>
      <c r="G99" s="46" t="s">
        <v>48</v>
      </c>
      <c r="H99" s="35"/>
      <c r="I99" s="35"/>
      <c r="J99" s="35"/>
      <c r="K99" s="35"/>
    </row>
    <row r="100" spans="2:13" ht="14.25" x14ac:dyDescent="0.2">
      <c r="G100" s="46" t="s">
        <v>49</v>
      </c>
    </row>
    <row r="101" spans="2:13" ht="14.25" x14ac:dyDescent="0.2">
      <c r="G101" s="46" t="s">
        <v>50</v>
      </c>
    </row>
  </sheetData>
  <sheetProtection selectLockedCells="1"/>
  <mergeCells count="36">
    <mergeCell ref="G51:J51"/>
    <mergeCell ref="D3:E3"/>
    <mergeCell ref="G41:J41"/>
    <mergeCell ref="G43:J43"/>
    <mergeCell ref="G42:J42"/>
    <mergeCell ref="G35:J35"/>
    <mergeCell ref="G36:J36"/>
    <mergeCell ref="G37:J37"/>
    <mergeCell ref="G38:J38"/>
    <mergeCell ref="G39:J39"/>
    <mergeCell ref="G17:J17"/>
    <mergeCell ref="G18:J18"/>
    <mergeCell ref="G19:J19"/>
    <mergeCell ref="G21:J21"/>
    <mergeCell ref="G40:J40"/>
    <mergeCell ref="G30:J30"/>
    <mergeCell ref="G31:J31"/>
    <mergeCell ref="G32:J32"/>
    <mergeCell ref="G33:J33"/>
    <mergeCell ref="G34:J34"/>
    <mergeCell ref="G22:J22"/>
    <mergeCell ref="G20:J20"/>
    <mergeCell ref="G23:J23"/>
    <mergeCell ref="G24:J24"/>
    <mergeCell ref="G25:J25"/>
    <mergeCell ref="G26:J26"/>
    <mergeCell ref="G11:J11"/>
    <mergeCell ref="G12:J12"/>
    <mergeCell ref="G7:J7"/>
    <mergeCell ref="G13:J13"/>
    <mergeCell ref="B7:C7"/>
    <mergeCell ref="B5:C5"/>
    <mergeCell ref="D5:J5"/>
    <mergeCell ref="D6:J6"/>
    <mergeCell ref="G9:J9"/>
    <mergeCell ref="G10:J10"/>
  </mergeCells>
  <phoneticPr fontId="10" type="noConversion"/>
  <conditionalFormatting sqref="D9:E13">
    <cfRule type="cellIs" dxfId="23" priority="34" operator="equal">
      <formula>2</formula>
    </cfRule>
    <cfRule type="cellIs" dxfId="22" priority="35" operator="equal">
      <formula>3</formula>
    </cfRule>
    <cfRule type="cellIs" dxfId="21" priority="36" operator="equal">
      <formula>1</formula>
    </cfRule>
  </conditionalFormatting>
  <conditionalFormatting sqref="D17:E17">
    <cfRule type="cellIs" dxfId="20" priority="13" operator="equal">
      <formula>2</formula>
    </cfRule>
    <cfRule type="cellIs" dxfId="19" priority="14" operator="equal">
      <formula>3</formula>
    </cfRule>
    <cfRule type="cellIs" dxfId="18" priority="15" operator="equal">
      <formula>1</formula>
    </cfRule>
  </conditionalFormatting>
  <conditionalFormatting sqref="D18:E26">
    <cfRule type="cellIs" dxfId="17" priority="4" operator="equal">
      <formula>2</formula>
    </cfRule>
    <cfRule type="cellIs" dxfId="16" priority="5" operator="equal">
      <formula>3</formula>
    </cfRule>
    <cfRule type="cellIs" dxfId="15" priority="6" operator="equal">
      <formula>1</formula>
    </cfRule>
  </conditionalFormatting>
  <conditionalFormatting sqref="D30:E43">
    <cfRule type="cellIs" dxfId="14" priority="1" operator="equal">
      <formula>2</formula>
    </cfRule>
    <cfRule type="cellIs" dxfId="13" priority="2" operator="equal">
      <formula>3</formula>
    </cfRule>
    <cfRule type="cellIs" dxfId="12" priority="3" operator="equal">
      <formula>1</formula>
    </cfRule>
  </conditionalFormatting>
  <dataValidations count="5">
    <dataValidation type="list" allowBlank="1" showInputMessage="1" showErrorMessage="1" sqref="I3">
      <formula1>"Project, Programme, Portfolio"</formula1>
    </dataValidation>
    <dataValidation type="whole" allowBlank="1" showInputMessage="1" showErrorMessage="1" sqref="F9:F13 F17:F26 F30:F43">
      <formula1>0</formula1>
      <formula2>10</formula2>
    </dataValidation>
    <dataValidation allowBlank="1" showDropDown="1" showInputMessage="1" showErrorMessage="1" sqref="D28:E29"/>
    <dataValidation type="list" allowBlank="1" showDropDown="1" showInputMessage="1" showErrorMessage="1" sqref="G3">
      <formula1>"A, B, C, D"</formula1>
    </dataValidation>
    <dataValidation type="whole" allowBlank="1" showDropDown="1" showInputMessage="1" showErrorMessage="1" sqref="D9:E13 D17:E26 D30:E43">
      <formula1>1</formula1>
      <formula2>3</formula2>
    </dataValidation>
  </dataValidations>
  <pageMargins left="0.75000000000000011" right="0.75000000000000011" top="0.5" bottom="0.5" header="0.5" footer="0.5"/>
  <pageSetup paperSize="9" orientation="landscape" horizontalDpi="4294967292" verticalDpi="4294967292" r:id="rId1"/>
  <headerFooter>
    <oddFooter>&amp;L&amp;K000000IPMA ICR Handbook_x000D_&amp;KFF0000IPMA Internal Document&amp;C&amp;K000000Page &amp;P of &amp;N&amp;R&amp;K000000Self-Assessment_x000D_v0.5, 20.06.2016</oddFooter>
  </headerFooter>
  <rowBreaks count="1" manualBreakCount="1">
    <brk id="28" max="16383" man="1"/>
  </rowBreaks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M95"/>
  <sheetViews>
    <sheetView showGridLines="0" tabSelected="1" view="pageBreakPreview" zoomScale="125" zoomScaleNormal="125" zoomScaleSheetLayoutView="125" zoomScalePageLayoutView="125" workbookViewId="0">
      <pane ySplit="7" topLeftCell="A51" activePane="bottomLeft" state="frozenSplit"/>
      <selection activeCell="C3" sqref="C3"/>
      <selection pane="bottomLeft" activeCell="E43" sqref="E43"/>
    </sheetView>
  </sheetViews>
  <sheetFormatPr defaultColWidth="10.85546875" defaultRowHeight="12.75" x14ac:dyDescent="0.2"/>
  <cols>
    <col min="1" max="1" width="3" style="10" customWidth="1"/>
    <col min="2" max="2" width="7.7109375" style="10" customWidth="1"/>
    <col min="3" max="3" width="41.140625" style="9" customWidth="1"/>
    <col min="4" max="4" width="12.85546875" style="10" customWidth="1"/>
    <col min="5" max="5" width="14.7109375" style="10" customWidth="1"/>
    <col min="6" max="6" width="2.85546875" style="10" customWidth="1"/>
    <col min="7" max="7" width="10.85546875" style="10" customWidth="1"/>
    <col min="8" max="8" width="2.85546875" style="10" customWidth="1"/>
    <col min="9" max="9" width="15.85546875" style="10" customWidth="1"/>
    <col min="10" max="10" width="19.85546875" style="10" customWidth="1"/>
    <col min="11" max="12" width="10.85546875" style="10"/>
    <col min="13" max="13" width="0" style="53" hidden="1" customWidth="1"/>
    <col min="14" max="16384" width="10.85546875" style="10"/>
  </cols>
  <sheetData>
    <row r="1" spans="2:13" ht="12.95" customHeight="1" x14ac:dyDescent="0.2">
      <c r="E1" s="9"/>
    </row>
    <row r="2" spans="2:13" ht="15.95" customHeight="1" x14ac:dyDescent="0.25">
      <c r="D2" s="69" t="s">
        <v>84</v>
      </c>
      <c r="E2" s="70"/>
      <c r="F2" s="71"/>
      <c r="G2" s="69" t="s">
        <v>85</v>
      </c>
      <c r="H2" s="72"/>
      <c r="I2" s="69" t="s">
        <v>123</v>
      </c>
    </row>
    <row r="3" spans="2:13" ht="18" customHeight="1" x14ac:dyDescent="0.2">
      <c r="B3" s="103" t="s">
        <v>53</v>
      </c>
      <c r="C3" s="104"/>
      <c r="D3" s="147"/>
      <c r="E3" s="148"/>
      <c r="F3" s="73"/>
      <c r="G3" s="74"/>
      <c r="H3" s="72"/>
      <c r="I3" s="75"/>
      <c r="J3" s="59" t="str">
        <f>IF(AND(OR(G3="C",G3="D"),OR((I3="Programme"),I3="Portfolio")),"   Invalid Domain or Level","")</f>
        <v/>
      </c>
    </row>
    <row r="4" spans="2:13" ht="15.95" customHeight="1" x14ac:dyDescent="0.2">
      <c r="B4" s="105" t="s">
        <v>54</v>
      </c>
      <c r="C4" s="104"/>
      <c r="F4" s="11"/>
      <c r="G4" s="42"/>
    </row>
    <row r="5" spans="2:13" s="14" customFormat="1" ht="39" customHeight="1" x14ac:dyDescent="0.2">
      <c r="B5" s="129"/>
      <c r="C5" s="129"/>
      <c r="D5" s="149" t="s">
        <v>124</v>
      </c>
      <c r="E5" s="150"/>
      <c r="F5" s="150"/>
      <c r="G5" s="150"/>
      <c r="H5" s="150"/>
      <c r="I5" s="150"/>
      <c r="J5" s="151"/>
      <c r="M5" s="54"/>
    </row>
    <row r="6" spans="2:13" s="14" customFormat="1" ht="15" customHeight="1" x14ac:dyDescent="0.2">
      <c r="C6" s="13"/>
      <c r="D6" s="152" t="s">
        <v>118</v>
      </c>
      <c r="E6" s="153"/>
      <c r="F6" s="153"/>
      <c r="G6" s="153"/>
      <c r="H6" s="153"/>
      <c r="I6" s="153"/>
      <c r="J6" s="154"/>
      <c r="M6" s="54"/>
    </row>
    <row r="7" spans="2:13" s="14" customFormat="1" ht="44.25" customHeight="1" x14ac:dyDescent="0.2">
      <c r="B7" s="155" t="s">
        <v>55</v>
      </c>
      <c r="C7" s="155"/>
      <c r="D7" s="76" t="s">
        <v>121</v>
      </c>
      <c r="E7" s="76" t="s">
        <v>122</v>
      </c>
      <c r="F7" s="77"/>
      <c r="G7" s="156" t="s">
        <v>88</v>
      </c>
      <c r="H7" s="156"/>
      <c r="I7" s="156"/>
      <c r="J7" s="156"/>
      <c r="M7" s="54"/>
    </row>
    <row r="8" spans="2:13" ht="30.75" customHeight="1" x14ac:dyDescent="0.2">
      <c r="B8" s="67"/>
      <c r="C8" s="90" t="s">
        <v>3</v>
      </c>
      <c r="D8" s="78"/>
      <c r="E8" s="78"/>
      <c r="F8" s="79"/>
      <c r="G8" s="67"/>
      <c r="H8" s="67"/>
      <c r="I8" s="67"/>
      <c r="J8" s="67"/>
    </row>
    <row r="9" spans="2:13" ht="15.95" customHeight="1" x14ac:dyDescent="0.2">
      <c r="B9" s="91" t="str">
        <f>CONCATENATE($E$91,".3.",M9)</f>
        <v>5.3.1</v>
      </c>
      <c r="C9" s="92" t="s">
        <v>56</v>
      </c>
      <c r="D9" s="68"/>
      <c r="E9" s="68"/>
      <c r="F9" s="80"/>
      <c r="G9" s="157"/>
      <c r="H9" s="158"/>
      <c r="I9" s="158"/>
      <c r="J9" s="158"/>
      <c r="K9" s="37"/>
      <c r="M9" s="53">
        <v>1</v>
      </c>
    </row>
    <row r="10" spans="2:13" ht="15.95" customHeight="1" x14ac:dyDescent="0.2">
      <c r="B10" s="91" t="str">
        <f>CONCATENATE($E$91,".3.",M10)</f>
        <v>5.3.2</v>
      </c>
      <c r="C10" s="92" t="s">
        <v>57</v>
      </c>
      <c r="D10" s="68"/>
      <c r="E10" s="68"/>
      <c r="F10" s="80"/>
      <c r="G10" s="145"/>
      <c r="H10" s="146"/>
      <c r="I10" s="146"/>
      <c r="J10" s="146"/>
      <c r="K10" s="37"/>
      <c r="M10" s="53">
        <f>1+M9</f>
        <v>2</v>
      </c>
    </row>
    <row r="11" spans="2:13" ht="15.95" customHeight="1" x14ac:dyDescent="0.2">
      <c r="B11" s="91" t="str">
        <f>CONCATENATE($E$91,".3.",M11)</f>
        <v>5.3.3</v>
      </c>
      <c r="C11" s="92" t="s">
        <v>60</v>
      </c>
      <c r="D11" s="68"/>
      <c r="E11" s="68"/>
      <c r="F11" s="80"/>
      <c r="G11" s="145"/>
      <c r="H11" s="146"/>
      <c r="I11" s="146"/>
      <c r="J11" s="146"/>
      <c r="K11" s="37"/>
      <c r="M11" s="53">
        <f t="shared" ref="M11:M13" si="0">1+M10</f>
        <v>3</v>
      </c>
    </row>
    <row r="12" spans="2:13" ht="15.95" customHeight="1" x14ac:dyDescent="0.2">
      <c r="B12" s="91" t="str">
        <f>CONCATENATE($E$91,".3.",M12)</f>
        <v>5.3.4</v>
      </c>
      <c r="C12" s="92" t="s">
        <v>58</v>
      </c>
      <c r="D12" s="68"/>
      <c r="E12" s="68"/>
      <c r="F12" s="80"/>
      <c r="G12" s="145"/>
      <c r="H12" s="146"/>
      <c r="I12" s="146"/>
      <c r="J12" s="146"/>
      <c r="K12" s="37"/>
      <c r="M12" s="53">
        <f t="shared" si="0"/>
        <v>4</v>
      </c>
    </row>
    <row r="13" spans="2:13" ht="15.95" customHeight="1" x14ac:dyDescent="0.2">
      <c r="B13" s="91" t="str">
        <f>CONCATENATE($E$91,".3.",M13)</f>
        <v>5.3.5</v>
      </c>
      <c r="C13" s="92" t="s">
        <v>59</v>
      </c>
      <c r="D13" s="68"/>
      <c r="E13" s="68"/>
      <c r="F13" s="80"/>
      <c r="G13" s="145"/>
      <c r="H13" s="146"/>
      <c r="I13" s="146"/>
      <c r="J13" s="146"/>
      <c r="K13" s="37"/>
      <c r="M13" s="53">
        <f t="shared" si="0"/>
        <v>5</v>
      </c>
    </row>
    <row r="14" spans="2:13" s="20" customFormat="1" ht="21" customHeight="1" x14ac:dyDescent="0.2">
      <c r="B14" s="86"/>
      <c r="C14" s="93"/>
      <c r="D14" s="81" t="str">
        <f>IF(COUNTIF(D9:D13,"")=$M13,"",(COUNTIF(D9:D13,3)))</f>
        <v/>
      </c>
      <c r="E14" s="81" t="str">
        <f>IF(COUNTIF(E9:E13,"")=$M13,"",(COUNTIF(E9:E13,3)))</f>
        <v/>
      </c>
      <c r="F14" s="82"/>
      <c r="G14" s="83"/>
      <c r="H14" s="83"/>
      <c r="I14" s="83"/>
      <c r="J14" s="83"/>
      <c r="M14" s="55"/>
    </row>
    <row r="15" spans="2:13" ht="15.75" x14ac:dyDescent="0.2">
      <c r="B15" s="67"/>
      <c r="C15" s="94"/>
      <c r="D15" s="84"/>
      <c r="E15" s="78"/>
      <c r="F15" s="79"/>
      <c r="G15" s="85"/>
      <c r="H15" s="85"/>
      <c r="I15" s="85"/>
      <c r="J15" s="85"/>
    </row>
    <row r="16" spans="2:13" ht="18" customHeight="1" x14ac:dyDescent="0.2">
      <c r="B16" s="67"/>
      <c r="C16" s="90" t="s">
        <v>4</v>
      </c>
      <c r="D16" s="78"/>
      <c r="E16" s="78"/>
      <c r="F16" s="79"/>
      <c r="G16" s="85"/>
      <c r="H16" s="85"/>
      <c r="I16" s="85"/>
      <c r="J16" s="85"/>
    </row>
    <row r="17" spans="2:13" ht="30.75" customHeight="1" x14ac:dyDescent="0.2">
      <c r="B17" s="91" t="str">
        <f t="shared" ref="B17:B26" si="1">CONCATENATE($E$91,".4.",M17)</f>
        <v>5.4.1</v>
      </c>
      <c r="C17" s="95" t="s">
        <v>62</v>
      </c>
      <c r="D17" s="68"/>
      <c r="E17" s="68"/>
      <c r="F17" s="80"/>
      <c r="G17" s="145"/>
      <c r="H17" s="146"/>
      <c r="I17" s="146"/>
      <c r="J17" s="146"/>
      <c r="K17" s="37"/>
      <c r="M17" s="53">
        <v>1</v>
      </c>
    </row>
    <row r="18" spans="2:13" ht="15.95" customHeight="1" x14ac:dyDescent="0.2">
      <c r="B18" s="91" t="str">
        <f t="shared" si="1"/>
        <v>5.4.2</v>
      </c>
      <c r="C18" s="92" t="s">
        <v>61</v>
      </c>
      <c r="D18" s="68"/>
      <c r="E18" s="68"/>
      <c r="F18" s="80"/>
      <c r="G18" s="145"/>
      <c r="H18" s="146"/>
      <c r="I18" s="146"/>
      <c r="J18" s="146"/>
      <c r="K18" s="37"/>
      <c r="M18" s="53">
        <f t="shared" ref="M18:M26" si="2">1+M17</f>
        <v>2</v>
      </c>
    </row>
    <row r="19" spans="2:13" ht="15.95" customHeight="1" x14ac:dyDescent="0.2">
      <c r="B19" s="91" t="str">
        <f t="shared" si="1"/>
        <v>5.4.3</v>
      </c>
      <c r="C19" s="92" t="s">
        <v>63</v>
      </c>
      <c r="D19" s="68"/>
      <c r="E19" s="68"/>
      <c r="F19" s="80"/>
      <c r="G19" s="145"/>
      <c r="H19" s="146"/>
      <c r="I19" s="146"/>
      <c r="J19" s="146"/>
      <c r="K19" s="37"/>
      <c r="M19" s="53">
        <f t="shared" si="2"/>
        <v>3</v>
      </c>
    </row>
    <row r="20" spans="2:13" ht="15.95" customHeight="1" x14ac:dyDescent="0.2">
      <c r="B20" s="91" t="str">
        <f t="shared" si="1"/>
        <v>5.4.4</v>
      </c>
      <c r="C20" s="96" t="s">
        <v>64</v>
      </c>
      <c r="D20" s="68"/>
      <c r="E20" s="68"/>
      <c r="F20" s="80"/>
      <c r="G20" s="145"/>
      <c r="H20" s="146"/>
      <c r="I20" s="146"/>
      <c r="J20" s="146"/>
      <c r="K20" s="37"/>
      <c r="M20" s="53">
        <f t="shared" si="2"/>
        <v>4</v>
      </c>
    </row>
    <row r="21" spans="2:13" ht="15.95" customHeight="1" x14ac:dyDescent="0.2">
      <c r="B21" s="91" t="str">
        <f t="shared" si="1"/>
        <v>5.4.5</v>
      </c>
      <c r="C21" s="97" t="s">
        <v>65</v>
      </c>
      <c r="D21" s="68"/>
      <c r="E21" s="68"/>
      <c r="F21" s="80"/>
      <c r="G21" s="145"/>
      <c r="H21" s="146"/>
      <c r="I21" s="146"/>
      <c r="J21" s="146"/>
      <c r="K21" s="37"/>
      <c r="M21" s="53">
        <f t="shared" si="2"/>
        <v>5</v>
      </c>
    </row>
    <row r="22" spans="2:13" ht="15.95" customHeight="1" x14ac:dyDescent="0.2">
      <c r="B22" s="91" t="str">
        <f t="shared" si="1"/>
        <v>5.4.6</v>
      </c>
      <c r="C22" s="97" t="s">
        <v>66</v>
      </c>
      <c r="D22" s="68"/>
      <c r="E22" s="68"/>
      <c r="F22" s="80"/>
      <c r="G22" s="145"/>
      <c r="H22" s="146"/>
      <c r="I22" s="146"/>
      <c r="J22" s="146"/>
      <c r="K22" s="37"/>
      <c r="M22" s="53">
        <f t="shared" si="2"/>
        <v>6</v>
      </c>
    </row>
    <row r="23" spans="2:13" ht="15.95" customHeight="1" x14ac:dyDescent="0.2">
      <c r="B23" s="91" t="str">
        <f t="shared" si="1"/>
        <v>5.4.7</v>
      </c>
      <c r="C23" s="97" t="s">
        <v>67</v>
      </c>
      <c r="D23" s="68"/>
      <c r="E23" s="68"/>
      <c r="F23" s="80"/>
      <c r="G23" s="145"/>
      <c r="H23" s="146"/>
      <c r="I23" s="146"/>
      <c r="J23" s="146"/>
      <c r="K23" s="37"/>
      <c r="M23" s="53">
        <f t="shared" si="2"/>
        <v>7</v>
      </c>
    </row>
    <row r="24" spans="2:13" ht="15.95" customHeight="1" x14ac:dyDescent="0.2">
      <c r="B24" s="91" t="str">
        <f t="shared" si="1"/>
        <v>5.4.8</v>
      </c>
      <c r="C24" s="96" t="s">
        <v>68</v>
      </c>
      <c r="D24" s="68"/>
      <c r="E24" s="68"/>
      <c r="F24" s="80"/>
      <c r="G24" s="145"/>
      <c r="H24" s="146"/>
      <c r="I24" s="146"/>
      <c r="J24" s="146"/>
      <c r="K24" s="37"/>
      <c r="M24" s="53">
        <f t="shared" si="2"/>
        <v>8</v>
      </c>
    </row>
    <row r="25" spans="2:13" ht="15.95" customHeight="1" x14ac:dyDescent="0.2">
      <c r="B25" s="91" t="str">
        <f t="shared" si="1"/>
        <v>5.4.9</v>
      </c>
      <c r="C25" s="97" t="s">
        <v>70</v>
      </c>
      <c r="D25" s="68"/>
      <c r="E25" s="68"/>
      <c r="F25" s="80"/>
      <c r="G25" s="145"/>
      <c r="H25" s="146"/>
      <c r="I25" s="146"/>
      <c r="J25" s="146"/>
      <c r="K25" s="37"/>
      <c r="M25" s="53">
        <f t="shared" si="2"/>
        <v>9</v>
      </c>
    </row>
    <row r="26" spans="2:13" ht="18" customHeight="1" x14ac:dyDescent="0.2">
      <c r="B26" s="91" t="str">
        <f t="shared" si="1"/>
        <v>5.4.10</v>
      </c>
      <c r="C26" s="96" t="s">
        <v>69</v>
      </c>
      <c r="D26" s="68"/>
      <c r="E26" s="68"/>
      <c r="F26" s="80"/>
      <c r="G26" s="145"/>
      <c r="H26" s="146"/>
      <c r="I26" s="146"/>
      <c r="J26" s="146"/>
      <c r="K26" s="37"/>
      <c r="M26" s="53">
        <f t="shared" si="2"/>
        <v>10</v>
      </c>
    </row>
    <row r="27" spans="2:13" s="20" customFormat="1" ht="21" customHeight="1" x14ac:dyDescent="0.2">
      <c r="B27" s="86"/>
      <c r="C27" s="93"/>
      <c r="D27" s="81" t="str">
        <f>IF(COUNTIF(D17:D26,"")=$M26,"",(COUNTIF(D17:D26,3)))</f>
        <v/>
      </c>
      <c r="E27" s="81" t="str">
        <f>IF(COUNTIF(E17:E26,"")=$M26,"",(COUNTIF(E17:E26,3)))</f>
        <v/>
      </c>
      <c r="F27" s="82"/>
      <c r="G27" s="83"/>
      <c r="H27" s="83"/>
      <c r="I27" s="83"/>
      <c r="J27" s="83"/>
      <c r="M27" s="55"/>
    </row>
    <row r="28" spans="2:13" ht="15.75" x14ac:dyDescent="0.2">
      <c r="B28" s="67"/>
      <c r="C28" s="98"/>
      <c r="D28" s="78"/>
      <c r="E28" s="78"/>
      <c r="F28" s="79"/>
      <c r="G28" s="85"/>
      <c r="H28" s="85"/>
      <c r="I28" s="85"/>
      <c r="J28" s="85"/>
    </row>
    <row r="29" spans="2:13" ht="18" customHeight="1" x14ac:dyDescent="0.2">
      <c r="B29" s="67"/>
      <c r="C29" s="90" t="s">
        <v>5</v>
      </c>
      <c r="D29" s="78"/>
      <c r="E29" s="78"/>
      <c r="F29" s="79"/>
      <c r="G29" s="85"/>
      <c r="H29" s="85"/>
      <c r="I29" s="85"/>
      <c r="J29" s="85"/>
    </row>
    <row r="30" spans="2:13" ht="15.95" customHeight="1" x14ac:dyDescent="0.2">
      <c r="B30" s="91" t="str">
        <f t="shared" ref="B30:B42" si="3">CONCATENATE($E$91,".5.",M30)</f>
        <v>5.5.1</v>
      </c>
      <c r="C30" s="97" t="s">
        <v>71</v>
      </c>
      <c r="D30" s="68"/>
      <c r="E30" s="68"/>
      <c r="F30" s="80"/>
      <c r="G30" s="145"/>
      <c r="H30" s="146"/>
      <c r="I30" s="146"/>
      <c r="J30" s="146"/>
      <c r="K30" s="37"/>
      <c r="M30" s="53">
        <v>1</v>
      </c>
    </row>
    <row r="31" spans="2:13" ht="15.95" customHeight="1" x14ac:dyDescent="0.2">
      <c r="B31" s="91" t="str">
        <f t="shared" si="3"/>
        <v>5.5.2</v>
      </c>
      <c r="C31" s="97" t="s">
        <v>82</v>
      </c>
      <c r="D31" s="68"/>
      <c r="E31" s="68"/>
      <c r="F31" s="80"/>
      <c r="G31" s="145"/>
      <c r="H31" s="146"/>
      <c r="I31" s="146"/>
      <c r="J31" s="146"/>
      <c r="K31" s="37"/>
      <c r="M31" s="53">
        <f t="shared" ref="M31:M42" si="4">1+M30</f>
        <v>2</v>
      </c>
    </row>
    <row r="32" spans="2:13" ht="15.95" customHeight="1" x14ac:dyDescent="0.2">
      <c r="B32" s="91" t="str">
        <f t="shared" si="3"/>
        <v>5.5.3</v>
      </c>
      <c r="C32" s="97" t="s">
        <v>83</v>
      </c>
      <c r="D32" s="68"/>
      <c r="E32" s="68"/>
      <c r="F32" s="80"/>
      <c r="G32" s="145"/>
      <c r="H32" s="146"/>
      <c r="I32" s="146"/>
      <c r="J32" s="146"/>
      <c r="K32" s="37"/>
      <c r="M32" s="53">
        <f t="shared" si="4"/>
        <v>3</v>
      </c>
    </row>
    <row r="33" spans="2:13" ht="15.95" customHeight="1" x14ac:dyDescent="0.2">
      <c r="B33" s="91" t="str">
        <f t="shared" si="3"/>
        <v>5.5.4</v>
      </c>
      <c r="C33" s="97" t="s">
        <v>72</v>
      </c>
      <c r="D33" s="68"/>
      <c r="E33" s="68"/>
      <c r="F33" s="80"/>
      <c r="G33" s="145"/>
      <c r="H33" s="146"/>
      <c r="I33" s="146"/>
      <c r="J33" s="146"/>
      <c r="K33" s="37"/>
      <c r="M33" s="53">
        <f t="shared" si="4"/>
        <v>4</v>
      </c>
    </row>
    <row r="34" spans="2:13" ht="15.95" customHeight="1" x14ac:dyDescent="0.2">
      <c r="B34" s="91" t="str">
        <f t="shared" si="3"/>
        <v>5.5.5</v>
      </c>
      <c r="C34" s="97" t="s">
        <v>73</v>
      </c>
      <c r="D34" s="68"/>
      <c r="E34" s="68"/>
      <c r="F34" s="80"/>
      <c r="G34" s="145"/>
      <c r="H34" s="146"/>
      <c r="I34" s="146"/>
      <c r="J34" s="146"/>
      <c r="K34" s="37"/>
      <c r="M34" s="53">
        <f t="shared" si="4"/>
        <v>5</v>
      </c>
    </row>
    <row r="35" spans="2:13" ht="15.95" customHeight="1" x14ac:dyDescent="0.2">
      <c r="B35" s="91" t="str">
        <f t="shared" si="3"/>
        <v>5.5.6</v>
      </c>
      <c r="C35" s="97" t="s">
        <v>74</v>
      </c>
      <c r="D35" s="68"/>
      <c r="E35" s="68"/>
      <c r="F35" s="80"/>
      <c r="G35" s="145"/>
      <c r="H35" s="146"/>
      <c r="I35" s="146"/>
      <c r="J35" s="146"/>
      <c r="K35" s="37"/>
      <c r="M35" s="53">
        <f t="shared" si="4"/>
        <v>6</v>
      </c>
    </row>
    <row r="36" spans="2:13" ht="15.95" customHeight="1" x14ac:dyDescent="0.2">
      <c r="B36" s="91" t="str">
        <f t="shared" si="3"/>
        <v>5.5.7</v>
      </c>
      <c r="C36" s="97" t="s">
        <v>75</v>
      </c>
      <c r="D36" s="68"/>
      <c r="E36" s="68"/>
      <c r="F36" s="80"/>
      <c r="G36" s="145"/>
      <c r="H36" s="146"/>
      <c r="I36" s="146"/>
      <c r="J36" s="146"/>
      <c r="K36" s="37"/>
      <c r="M36" s="53">
        <f t="shared" si="4"/>
        <v>7</v>
      </c>
    </row>
    <row r="37" spans="2:13" ht="15.95" customHeight="1" x14ac:dyDescent="0.2">
      <c r="B37" s="91" t="str">
        <f t="shared" si="3"/>
        <v>5.5.8</v>
      </c>
      <c r="C37" s="97" t="s">
        <v>76</v>
      </c>
      <c r="D37" s="68"/>
      <c r="E37" s="68"/>
      <c r="F37" s="80"/>
      <c r="G37" s="145"/>
      <c r="H37" s="146"/>
      <c r="I37" s="146"/>
      <c r="J37" s="146"/>
      <c r="K37" s="37"/>
      <c r="M37" s="53">
        <f t="shared" si="4"/>
        <v>8</v>
      </c>
    </row>
    <row r="38" spans="2:13" ht="15.95" customHeight="1" x14ac:dyDescent="0.2">
      <c r="B38" s="91" t="str">
        <f t="shared" si="3"/>
        <v>5.5.9</v>
      </c>
      <c r="C38" s="97" t="s">
        <v>77</v>
      </c>
      <c r="D38" s="68"/>
      <c r="E38" s="68"/>
      <c r="F38" s="80"/>
      <c r="G38" s="145"/>
      <c r="H38" s="146"/>
      <c r="I38" s="146"/>
      <c r="J38" s="146"/>
      <c r="K38" s="37"/>
      <c r="M38" s="53">
        <f t="shared" si="4"/>
        <v>9</v>
      </c>
    </row>
    <row r="39" spans="2:13" ht="15.95" customHeight="1" x14ac:dyDescent="0.2">
      <c r="B39" s="91" t="str">
        <f t="shared" si="3"/>
        <v>5.5.10</v>
      </c>
      <c r="C39" s="97" t="s">
        <v>78</v>
      </c>
      <c r="D39" s="68"/>
      <c r="E39" s="68"/>
      <c r="F39" s="80"/>
      <c r="G39" s="145"/>
      <c r="H39" s="146"/>
      <c r="I39" s="146"/>
      <c r="J39" s="146"/>
      <c r="K39" s="37"/>
      <c r="M39" s="53">
        <f t="shared" si="4"/>
        <v>10</v>
      </c>
    </row>
    <row r="40" spans="2:13" ht="15.95" customHeight="1" x14ac:dyDescent="0.2">
      <c r="B40" s="91" t="str">
        <f t="shared" si="3"/>
        <v>5.5.11</v>
      </c>
      <c r="C40" s="97" t="s">
        <v>79</v>
      </c>
      <c r="D40" s="68"/>
      <c r="E40" s="68"/>
      <c r="F40" s="80"/>
      <c r="G40" s="145"/>
      <c r="H40" s="146"/>
      <c r="I40" s="146"/>
      <c r="J40" s="146"/>
      <c r="K40" s="37"/>
      <c r="M40" s="53">
        <f t="shared" si="4"/>
        <v>11</v>
      </c>
    </row>
    <row r="41" spans="2:13" ht="15.95" customHeight="1" x14ac:dyDescent="0.2">
      <c r="B41" s="99" t="s">
        <v>127</v>
      </c>
      <c r="C41" s="97" t="s">
        <v>80</v>
      </c>
      <c r="D41" s="68"/>
      <c r="E41" s="68"/>
      <c r="F41" s="80"/>
      <c r="G41" s="145"/>
      <c r="H41" s="146"/>
      <c r="I41" s="146"/>
      <c r="J41" s="146"/>
      <c r="K41" s="37"/>
      <c r="M41" s="53">
        <f t="shared" si="4"/>
        <v>12</v>
      </c>
    </row>
    <row r="42" spans="2:13" ht="15.95" customHeight="1" x14ac:dyDescent="0.2">
      <c r="B42" s="91" t="str">
        <f t="shared" si="3"/>
        <v>5.5.13</v>
      </c>
      <c r="C42" s="97" t="s">
        <v>81</v>
      </c>
      <c r="D42" s="68"/>
      <c r="E42" s="68"/>
      <c r="F42" s="80"/>
      <c r="G42" s="145"/>
      <c r="H42" s="146"/>
      <c r="I42" s="146"/>
      <c r="J42" s="146"/>
      <c r="K42" s="37"/>
      <c r="M42" s="53">
        <f t="shared" si="4"/>
        <v>13</v>
      </c>
    </row>
    <row r="43" spans="2:13" ht="15.95" customHeight="1" x14ac:dyDescent="0.2">
      <c r="B43" s="86"/>
      <c r="C43" s="93"/>
      <c r="D43" s="81"/>
      <c r="E43" s="81"/>
      <c r="F43" s="82"/>
      <c r="G43" s="86"/>
      <c r="H43" s="86"/>
      <c r="I43" s="86"/>
      <c r="J43" s="86"/>
      <c r="K43" s="37"/>
      <c r="M43" s="53">
        <v>14</v>
      </c>
    </row>
    <row r="44" spans="2:13" s="20" customFormat="1" ht="21" customHeight="1" x14ac:dyDescent="0.2">
      <c r="B44" s="87"/>
      <c r="C44" s="87"/>
      <c r="D44" s="87"/>
      <c r="E44" s="87"/>
      <c r="F44" s="88"/>
      <c r="G44" s="87"/>
      <c r="H44" s="87"/>
      <c r="I44" s="87"/>
      <c r="J44" s="87"/>
      <c r="M44" s="55"/>
    </row>
    <row r="45" spans="2:13" s="1" customFormat="1" ht="15.95" customHeight="1" x14ac:dyDescent="0.2">
      <c r="B45" s="87"/>
      <c r="C45" s="100" t="s">
        <v>89</v>
      </c>
      <c r="D45" s="87"/>
      <c r="E45" s="87"/>
      <c r="F45" s="88"/>
      <c r="G45" s="87"/>
      <c r="H45" s="87"/>
      <c r="I45" s="87"/>
      <c r="J45" s="87"/>
      <c r="M45" s="56"/>
    </row>
    <row r="46" spans="2:13" s="1" customFormat="1" ht="15.95" customHeight="1" x14ac:dyDescent="0.2">
      <c r="B46" s="87"/>
      <c r="C46" s="101"/>
      <c r="D46" s="87"/>
      <c r="E46" s="87"/>
      <c r="F46" s="88"/>
      <c r="G46" s="87"/>
      <c r="H46" s="87"/>
      <c r="I46" s="87"/>
      <c r="J46" s="87"/>
      <c r="M46" s="56"/>
    </row>
    <row r="47" spans="2:13" s="1" customFormat="1" ht="9" customHeight="1" x14ac:dyDescent="0.2">
      <c r="B47" s="87"/>
      <c r="C47" s="102" t="s">
        <v>90</v>
      </c>
      <c r="D47" s="89">
        <f>COUNTIF(D$9:D$13,3)+COUNTIF(D$17:D$26,3)+COUNTIF(D$30:D$42,3)</f>
        <v>0</v>
      </c>
      <c r="E47" s="89">
        <f>COUNTIF(E$9:E$13,3)+COUNTIF(E$17:E$26,3)+COUNTIF(E$30:E$42,3)</f>
        <v>0</v>
      </c>
      <c r="F47" s="88"/>
      <c r="G47" s="87"/>
      <c r="H47" s="87"/>
      <c r="I47" s="87"/>
      <c r="J47" s="87"/>
      <c r="M47" s="56"/>
    </row>
    <row r="48" spans="2:13" s="1" customFormat="1" ht="15.95" customHeight="1" x14ac:dyDescent="0.2">
      <c r="B48" s="87"/>
      <c r="C48" s="102" t="s">
        <v>120</v>
      </c>
      <c r="D48" s="89">
        <f>COUNTIF(D$9:D$13,2)+COUNTIF(D$17:D$26,2)+COUNTIF(D$30:D$42,2)</f>
        <v>0</v>
      </c>
      <c r="E48" s="89">
        <f>COUNTIF(E$9:E$13,2)+COUNTIF(E$17:E$26,2)+COUNTIF(E$30:E$42,2)</f>
        <v>0</v>
      </c>
      <c r="F48" s="88"/>
      <c r="G48" s="87"/>
      <c r="H48" s="87"/>
      <c r="I48" s="87"/>
      <c r="J48" s="87"/>
      <c r="M48" s="56"/>
    </row>
    <row r="49" spans="2:13" s="1" customFormat="1" ht="15.95" customHeight="1" x14ac:dyDescent="0.2">
      <c r="B49" s="87"/>
      <c r="C49" s="102" t="s">
        <v>91</v>
      </c>
      <c r="D49" s="89">
        <f>COUNTIF(D$9:D$13,1)+COUNTIF(D$17:D$26,1)+COUNTIF(D$30:D$42,1)</f>
        <v>0</v>
      </c>
      <c r="E49" s="89">
        <f>COUNTIF(E$9:E$13,1)+COUNTIF(E$17:E$26,1)+COUNTIF(E$30:E$42,1)</f>
        <v>0</v>
      </c>
      <c r="F49" s="88"/>
      <c r="G49" s="87"/>
      <c r="H49" s="87"/>
      <c r="I49" s="87"/>
      <c r="J49" s="87"/>
      <c r="M49" s="56"/>
    </row>
    <row r="50" spans="2:13" s="1" customFormat="1" ht="15.95" customHeight="1" x14ac:dyDescent="0.2">
      <c r="B50" s="87"/>
      <c r="C50" s="102" t="s">
        <v>92</v>
      </c>
      <c r="D50" s="89">
        <f>IF($I$3="Project",(COUNTBLANK(D$9:D$13)+COUNTBLANK(D$17:D$26)+COUNTBLANK(D$30:D$42)),(COUNTBLANK(D$9:D$13)+COUNTBLANK(D$17:D$26)+COUNTBLANK(D$30:D$42)))</f>
        <v>28</v>
      </c>
      <c r="E50" s="89">
        <f>IF($I$3="Project",(COUNTBLANK(E$9:E$13)+COUNTBLANK(E$17:E$26)+COUNTBLANK(E$30:E$42)),(COUNTBLANK(E$9:E$13)+COUNTBLANK(E$17:E$26)+COUNTBLANK(E$30:E$42)))</f>
        <v>28</v>
      </c>
      <c r="F50" s="88"/>
      <c r="G50" s="159"/>
      <c r="H50" s="159"/>
      <c r="I50" s="159"/>
      <c r="J50" s="159"/>
      <c r="M50" s="56"/>
    </row>
    <row r="51" spans="2:13" s="1" customFormat="1" ht="15.95" customHeight="1" x14ac:dyDescent="0.2">
      <c r="B51" s="32"/>
      <c r="H51" s="36"/>
      <c r="I51" s="36"/>
      <c r="J51" s="36"/>
      <c r="M51" s="56"/>
    </row>
    <row r="52" spans="2:13" s="1" customFormat="1" ht="9.9499999999999993" customHeight="1" x14ac:dyDescent="0.2">
      <c r="B52" s="32"/>
      <c r="H52" s="36"/>
      <c r="I52" s="36"/>
      <c r="J52" s="36"/>
      <c r="K52" s="36"/>
      <c r="M52" s="56"/>
    </row>
    <row r="53" spans="2:13" s="1" customFormat="1" ht="9.9499999999999993" customHeight="1" x14ac:dyDescent="0.2">
      <c r="B53" s="65"/>
      <c r="C53" s="66" t="s">
        <v>119</v>
      </c>
      <c r="D53" s="66"/>
      <c r="E53" s="64"/>
      <c r="H53" s="36"/>
      <c r="I53" s="36"/>
      <c r="J53" s="36"/>
      <c r="K53" s="36"/>
      <c r="M53" s="56"/>
    </row>
    <row r="54" spans="2:13" s="1" customFormat="1" ht="15.95" customHeight="1" x14ac:dyDescent="0.2">
      <c r="B54" s="32"/>
      <c r="H54" s="36"/>
      <c r="I54" s="36"/>
      <c r="J54" s="36"/>
      <c r="K54" s="36"/>
      <c r="M54" s="56"/>
    </row>
    <row r="55" spans="2:13" s="1" customFormat="1" ht="14.25" x14ac:dyDescent="0.2">
      <c r="F55" s="30"/>
      <c r="K55" s="36"/>
      <c r="M55" s="56"/>
    </row>
    <row r="56" spans="2:13" s="1" customFormat="1" ht="14.25" x14ac:dyDescent="0.2">
      <c r="F56" s="30"/>
      <c r="M56" s="56"/>
    </row>
    <row r="57" spans="2:13" s="1" customFormat="1" ht="14.25" x14ac:dyDescent="0.2">
      <c r="F57" s="30"/>
      <c r="M57" s="56"/>
    </row>
    <row r="58" spans="2:13" s="1" customFormat="1" ht="14.25" x14ac:dyDescent="0.2">
      <c r="F58" s="30"/>
      <c r="M58" s="56"/>
    </row>
    <row r="59" spans="2:13" s="1" customFormat="1" ht="14.25" x14ac:dyDescent="0.2">
      <c r="F59" s="30"/>
      <c r="M59" s="56"/>
    </row>
    <row r="60" spans="2:13" s="1" customFormat="1" ht="14.25" x14ac:dyDescent="0.2">
      <c r="F60" s="30"/>
      <c r="M60" s="56"/>
    </row>
    <row r="61" spans="2:13" s="1" customFormat="1" ht="14.25" x14ac:dyDescent="0.2">
      <c r="F61" s="30"/>
      <c r="M61" s="56"/>
    </row>
    <row r="62" spans="2:13" s="1" customFormat="1" ht="14.25" x14ac:dyDescent="0.2">
      <c r="F62" s="30"/>
      <c r="M62" s="56"/>
    </row>
    <row r="63" spans="2:13" s="1" customFormat="1" ht="14.25" x14ac:dyDescent="0.2">
      <c r="F63" s="30"/>
      <c r="M63" s="56"/>
    </row>
    <row r="64" spans="2:13" s="1" customFormat="1" ht="14.25" x14ac:dyDescent="0.2">
      <c r="F64" s="30"/>
      <c r="M64" s="56"/>
    </row>
    <row r="65" spans="6:13" s="1" customFormat="1" ht="14.25" x14ac:dyDescent="0.2">
      <c r="F65" s="30"/>
      <c r="M65" s="56"/>
    </row>
    <row r="66" spans="6:13" s="1" customFormat="1" ht="14.25" x14ac:dyDescent="0.2">
      <c r="F66" s="30"/>
      <c r="M66" s="56"/>
    </row>
    <row r="67" spans="6:13" s="1" customFormat="1" ht="14.25" x14ac:dyDescent="0.2">
      <c r="F67" s="30"/>
      <c r="M67" s="56"/>
    </row>
    <row r="68" spans="6:13" s="1" customFormat="1" ht="14.25" x14ac:dyDescent="0.2">
      <c r="F68" s="30"/>
      <c r="M68" s="56"/>
    </row>
    <row r="69" spans="6:13" s="1" customFormat="1" ht="14.25" x14ac:dyDescent="0.2">
      <c r="F69" s="30"/>
      <c r="M69" s="56"/>
    </row>
    <row r="70" spans="6:13" s="1" customFormat="1" ht="14.25" x14ac:dyDescent="0.2">
      <c r="F70" s="30"/>
      <c r="M70" s="56"/>
    </row>
    <row r="71" spans="6:13" s="1" customFormat="1" ht="14.25" x14ac:dyDescent="0.2">
      <c r="F71" s="30"/>
      <c r="M71" s="56"/>
    </row>
    <row r="72" spans="6:13" s="1" customFormat="1" ht="14.25" x14ac:dyDescent="0.2">
      <c r="F72" s="30"/>
      <c r="M72" s="56"/>
    </row>
    <row r="73" spans="6:13" s="1" customFormat="1" ht="14.25" x14ac:dyDescent="0.2">
      <c r="F73" s="30"/>
      <c r="M73" s="56"/>
    </row>
    <row r="74" spans="6:13" s="1" customFormat="1" ht="14.25" x14ac:dyDescent="0.2">
      <c r="F74" s="30"/>
      <c r="M74" s="56"/>
    </row>
    <row r="75" spans="6:13" s="1" customFormat="1" ht="14.25" x14ac:dyDescent="0.2">
      <c r="F75" s="30"/>
      <c r="M75" s="56"/>
    </row>
    <row r="76" spans="6:13" s="1" customFormat="1" ht="14.25" x14ac:dyDescent="0.2">
      <c r="F76" s="30"/>
      <c r="M76" s="56"/>
    </row>
    <row r="77" spans="6:13" s="1" customFormat="1" ht="14.25" x14ac:dyDescent="0.2">
      <c r="F77" s="30"/>
      <c r="M77" s="56"/>
    </row>
    <row r="78" spans="6:13" s="1" customFormat="1" ht="14.25" x14ac:dyDescent="0.2">
      <c r="F78" s="30"/>
      <c r="M78" s="56"/>
    </row>
    <row r="79" spans="6:13" s="1" customFormat="1" ht="14.25" x14ac:dyDescent="0.2">
      <c r="F79" s="30"/>
      <c r="M79" s="56"/>
    </row>
    <row r="80" spans="6:13" s="1" customFormat="1" ht="14.25" x14ac:dyDescent="0.2">
      <c r="F80" s="30"/>
      <c r="M80" s="56"/>
    </row>
    <row r="81" spans="2:13" s="1" customFormat="1" ht="14.25" x14ac:dyDescent="0.2">
      <c r="F81" s="30"/>
      <c r="M81" s="56"/>
    </row>
    <row r="82" spans="2:13" s="1" customFormat="1" ht="14.25" x14ac:dyDescent="0.2">
      <c r="F82" s="30"/>
      <c r="M82" s="56"/>
    </row>
    <row r="83" spans="2:13" s="1" customFormat="1" ht="14.25" x14ac:dyDescent="0.2">
      <c r="F83" s="30"/>
      <c r="M83" s="56"/>
    </row>
    <row r="84" spans="2:13" s="1" customFormat="1" ht="14.25" x14ac:dyDescent="0.2">
      <c r="F84" s="30"/>
      <c r="M84" s="56"/>
    </row>
    <row r="85" spans="2:13" s="1" customFormat="1" ht="14.25" x14ac:dyDescent="0.2">
      <c r="F85" s="30"/>
      <c r="M85" s="56"/>
    </row>
    <row r="86" spans="2:13" s="1" customFormat="1" ht="14.25" x14ac:dyDescent="0.2">
      <c r="F86" s="30"/>
      <c r="M86" s="56"/>
    </row>
    <row r="87" spans="2:13" s="1" customFormat="1" ht="14.25" x14ac:dyDescent="0.2">
      <c r="F87" s="30"/>
      <c r="M87" s="56"/>
    </row>
    <row r="88" spans="2:13" s="1" customFormat="1" ht="14.25" x14ac:dyDescent="0.2">
      <c r="F88" s="30"/>
      <c r="M88" s="56"/>
    </row>
    <row r="89" spans="2:13" s="1" customFormat="1" ht="14.25" x14ac:dyDescent="0.2">
      <c r="F89" s="30"/>
      <c r="M89" s="56"/>
    </row>
    <row r="90" spans="2:13" s="1" customFormat="1" ht="14.25" x14ac:dyDescent="0.2">
      <c r="F90" s="30"/>
      <c r="G90" s="1" t="s">
        <v>41</v>
      </c>
      <c r="M90" s="56"/>
    </row>
    <row r="91" spans="2:13" s="1" customFormat="1" ht="14.25" x14ac:dyDescent="0.2">
      <c r="B91" s="32"/>
      <c r="D91" s="44" t="s">
        <v>39</v>
      </c>
      <c r="E91" s="60">
        <f>IF($I$3="Project",4,IF($I$3="Portfolio",6,5))</f>
        <v>5</v>
      </c>
      <c r="G91" s="46" t="s">
        <v>42</v>
      </c>
      <c r="H91" s="36"/>
      <c r="I91" s="36"/>
      <c r="J91" s="36"/>
      <c r="M91" s="56"/>
    </row>
    <row r="92" spans="2:13" s="1" customFormat="1" ht="14.25" x14ac:dyDescent="0.2">
      <c r="B92" s="33"/>
      <c r="C92" s="9"/>
      <c r="D92" s="44" t="s">
        <v>40</v>
      </c>
      <c r="E92" s="60">
        <f>IF(E91=4, 28,29)</f>
        <v>29</v>
      </c>
      <c r="F92" s="10"/>
      <c r="G92" s="46" t="s">
        <v>48</v>
      </c>
      <c r="H92" s="35"/>
      <c r="I92" s="35"/>
      <c r="J92" s="35"/>
      <c r="K92" s="36"/>
      <c r="M92" s="56"/>
    </row>
    <row r="93" spans="2:13" s="1" customFormat="1" ht="14.25" x14ac:dyDescent="0.2">
      <c r="B93" s="10"/>
      <c r="C93" s="9"/>
      <c r="D93" s="10"/>
      <c r="E93" s="10"/>
      <c r="F93" s="10"/>
      <c r="G93" s="46" t="s">
        <v>49</v>
      </c>
      <c r="H93" s="10"/>
      <c r="I93" s="10"/>
      <c r="J93" s="10"/>
      <c r="K93" s="35"/>
      <c r="M93" s="56"/>
    </row>
    <row r="94" spans="2:13" s="1" customFormat="1" ht="14.25" x14ac:dyDescent="0.2">
      <c r="B94" s="10"/>
      <c r="C94" s="9"/>
      <c r="D94" s="10"/>
      <c r="E94" s="10"/>
      <c r="F94" s="10"/>
      <c r="G94" s="46" t="s">
        <v>50</v>
      </c>
      <c r="H94" s="10"/>
      <c r="I94" s="10"/>
      <c r="J94" s="10"/>
      <c r="K94" s="10"/>
      <c r="M94" s="56"/>
    </row>
    <row r="95" spans="2:13" s="1" customFormat="1" ht="14.25" x14ac:dyDescent="0.2">
      <c r="B95" s="10"/>
      <c r="C95" s="9"/>
      <c r="D95" s="10"/>
      <c r="E95" s="10"/>
      <c r="F95" s="10"/>
      <c r="G95" s="10"/>
      <c r="H95" s="10"/>
      <c r="I95" s="10"/>
      <c r="J95" s="10"/>
      <c r="K95" s="10"/>
      <c r="M95" s="56"/>
    </row>
  </sheetData>
  <sheetProtection selectLockedCells="1"/>
  <mergeCells count="35">
    <mergeCell ref="G50:J50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32:J32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30:J30"/>
    <mergeCell ref="G31:J31"/>
    <mergeCell ref="G17:J17"/>
    <mergeCell ref="D3:E3"/>
    <mergeCell ref="B5:C5"/>
    <mergeCell ref="D5:J5"/>
    <mergeCell ref="D6:J6"/>
    <mergeCell ref="B7:C7"/>
    <mergeCell ref="G7:J7"/>
    <mergeCell ref="G9:J9"/>
    <mergeCell ref="G10:J10"/>
    <mergeCell ref="G11:J11"/>
    <mergeCell ref="G12:J12"/>
    <mergeCell ref="G13:J13"/>
  </mergeCells>
  <conditionalFormatting sqref="D9:E13">
    <cfRule type="cellIs" dxfId="11" priority="10" operator="equal">
      <formula>2</formula>
    </cfRule>
    <cfRule type="cellIs" dxfId="10" priority="11" operator="equal">
      <formula>3</formula>
    </cfRule>
    <cfRule type="cellIs" dxfId="9" priority="12" operator="equal">
      <formula>1</formula>
    </cfRule>
  </conditionalFormatting>
  <conditionalFormatting sqref="D17:E17">
    <cfRule type="cellIs" dxfId="8" priority="7" operator="equal">
      <formula>2</formula>
    </cfRule>
    <cfRule type="cellIs" dxfId="7" priority="8" operator="equal">
      <formula>3</formula>
    </cfRule>
    <cfRule type="cellIs" dxfId="6" priority="9" operator="equal">
      <formula>1</formula>
    </cfRule>
  </conditionalFormatting>
  <conditionalFormatting sqref="D18:E26">
    <cfRule type="cellIs" dxfId="5" priority="4" operator="equal">
      <formula>2</formula>
    </cfRule>
    <cfRule type="cellIs" dxfId="4" priority="5" operator="equal">
      <formula>3</formula>
    </cfRule>
    <cfRule type="cellIs" dxfId="3" priority="6" operator="equal">
      <formula>1</formula>
    </cfRule>
  </conditionalFormatting>
  <conditionalFormatting sqref="D30:E42">
    <cfRule type="cellIs" dxfId="2" priority="1" operator="equal">
      <formula>2</formula>
    </cfRule>
    <cfRule type="cellIs" dxfId="1" priority="2" operator="equal">
      <formula>3</formula>
    </cfRule>
    <cfRule type="cellIs" dxfId="0" priority="3" operator="equal">
      <formula>1</formula>
    </cfRule>
  </conditionalFormatting>
  <dataValidations count="5">
    <dataValidation type="list" allowBlank="1" showInputMessage="1" showErrorMessage="1" sqref="I3">
      <formula1>"Project, Programme, Portfolio"</formula1>
    </dataValidation>
    <dataValidation type="whole" allowBlank="1" showInputMessage="1" showErrorMessage="1" sqref="F9:F13 F17:F26 F30:F42">
      <formula1>0</formula1>
      <formula2>10</formula2>
    </dataValidation>
    <dataValidation allowBlank="1" showDropDown="1" showInputMessage="1" showErrorMessage="1" sqref="D28:E29"/>
    <dataValidation type="list" allowBlank="1" showDropDown="1" showInputMessage="1" showErrorMessage="1" sqref="G3">
      <formula1>"A, B, C, D"</formula1>
    </dataValidation>
    <dataValidation type="whole" allowBlank="1" showDropDown="1" showInputMessage="1" showErrorMessage="1" sqref="D9:E13 D17:E26 D30:E42">
      <formula1>1</formula1>
      <formula2>3</formula2>
    </dataValidation>
  </dataValidations>
  <pageMargins left="0.75000000000000011" right="0.75000000000000011" top="0.5" bottom="0.5" header="0.5" footer="0.5"/>
  <pageSetup paperSize="9" scale="74" orientation="portrait" r:id="rId1"/>
  <headerFooter>
    <oddFooter>&amp;L&amp;K000000IPMA ICR Handbook_x000D_&amp;KFF0000IPMA Internal Document&amp;C&amp;K000000Page &amp;P of &amp;N&amp;R&amp;K000000Self-Assessment_x000D_v0.5, 20.06.2016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Təlimatlar_AZ</vt:lpstr>
      <vt:lpstr>Numune</vt:lpstr>
      <vt:lpstr>Namizədin qiymətləri_AZ</vt:lpstr>
      <vt:lpstr>'Namizədin qiymətləri_AZ'!Print_Area</vt:lpstr>
      <vt:lpstr>Numune!Print_Area</vt:lpstr>
      <vt:lpstr>Təlimatlar_AZ!Print_Area</vt:lpstr>
    </vt:vector>
  </TitlesOfParts>
  <Company>PM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Duncan</dc:creator>
  <cp:lastModifiedBy>User</cp:lastModifiedBy>
  <cp:lastPrinted>2021-02-23T12:34:26Z</cp:lastPrinted>
  <dcterms:created xsi:type="dcterms:W3CDTF">2016-04-15T13:56:41Z</dcterms:created>
  <dcterms:modified xsi:type="dcterms:W3CDTF">2025-02-21T09:40:00Z</dcterms:modified>
</cp:coreProperties>
</file>